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5345" windowHeight="4155"/>
  </bookViews>
  <sheets>
    <sheet name="SUBSCRIPTIO STATE AND TECHNOLOG" sheetId="1" r:id="rId1"/>
    <sheet name="Porting Activities" sheetId="3" r:id="rId2"/>
    <sheet name="Data sent and received" sheetId="4" r:id="rId3"/>
  </sheets>
  <calcPr calcId="162913"/>
  <fileRecoveryPr autoRecover="0"/>
</workbook>
</file>

<file path=xl/calcChain.xml><?xml version="1.0" encoding="utf-8"?>
<calcChain xmlns="http://schemas.openxmlformats.org/spreadsheetml/2006/main">
  <c r="D7" i="3" l="1"/>
  <c r="C7" i="3"/>
  <c r="O7" i="1"/>
  <c r="N7" i="1" s="1"/>
  <c r="V7" i="1" s="1"/>
  <c r="O8" i="1"/>
  <c r="N8" i="1" s="1"/>
  <c r="O9" i="1"/>
  <c r="N9" i="1" s="1"/>
  <c r="V9" i="1" s="1"/>
  <c r="O10" i="1"/>
  <c r="N10" i="1" s="1"/>
  <c r="V10" i="1" s="1"/>
  <c r="O11" i="1"/>
  <c r="O12" i="1"/>
  <c r="N12" i="1" s="1"/>
  <c r="O13" i="1"/>
  <c r="N13" i="1" s="1"/>
  <c r="V13" i="1" s="1"/>
  <c r="O14" i="1"/>
  <c r="N14" i="1" s="1"/>
  <c r="V14" i="1" s="1"/>
  <c r="O15" i="1"/>
  <c r="N15" i="1" s="1"/>
  <c r="V15" i="1" s="1"/>
  <c r="O16" i="1"/>
  <c r="N16" i="1" s="1"/>
  <c r="O17" i="1"/>
  <c r="O18" i="1"/>
  <c r="N18" i="1" s="1"/>
  <c r="V18" i="1" s="1"/>
  <c r="O19" i="1"/>
  <c r="N19" i="1" s="1"/>
  <c r="V19" i="1" s="1"/>
  <c r="O21" i="1"/>
  <c r="N21" i="1" s="1"/>
  <c r="O22" i="1"/>
  <c r="N22" i="1" s="1"/>
  <c r="V22" i="1" s="1"/>
  <c r="O23" i="1"/>
  <c r="N23" i="1" s="1"/>
  <c r="V23" i="1" s="1"/>
  <c r="O24" i="1"/>
  <c r="O25" i="1"/>
  <c r="N25" i="1" s="1"/>
  <c r="O26" i="1"/>
  <c r="N26" i="1" s="1"/>
  <c r="V26" i="1" s="1"/>
  <c r="O27" i="1"/>
  <c r="N27" i="1" s="1"/>
  <c r="V27" i="1" s="1"/>
  <c r="O28" i="1"/>
  <c r="N28" i="1" s="1"/>
  <c r="O29" i="1"/>
  <c r="N29" i="1" s="1"/>
  <c r="O30" i="1"/>
  <c r="N30" i="1" s="1"/>
  <c r="V30" i="1" s="1"/>
  <c r="O31" i="1"/>
  <c r="N31" i="1" s="1"/>
  <c r="V31" i="1" s="1"/>
  <c r="O32" i="1"/>
  <c r="N32" i="1" s="1"/>
  <c r="O33" i="1"/>
  <c r="N33" i="1" s="1"/>
  <c r="O34" i="1"/>
  <c r="N34" i="1" s="1"/>
  <c r="V34" i="1" s="1"/>
  <c r="O35" i="1"/>
  <c r="N35" i="1" s="1"/>
  <c r="V35" i="1" s="1"/>
  <c r="O36" i="1"/>
  <c r="N36" i="1" s="1"/>
  <c r="V36" i="1" s="1"/>
  <c r="O37" i="1"/>
  <c r="N37" i="1" s="1"/>
  <c r="V37" i="1" s="1"/>
  <c r="O38" i="1"/>
  <c r="O39" i="1"/>
  <c r="N39" i="1" s="1"/>
  <c r="V39" i="1" s="1"/>
  <c r="O40" i="1"/>
  <c r="N40" i="1" s="1"/>
  <c r="V40" i="1" s="1"/>
  <c r="O41" i="1"/>
  <c r="N41" i="1" s="1"/>
  <c r="O42" i="1"/>
  <c r="N42" i="1" s="1"/>
  <c r="V42" i="1" s="1"/>
  <c r="O20" i="1"/>
  <c r="N20" i="1" s="1"/>
  <c r="V20" i="1" s="1"/>
  <c r="O43" i="1"/>
  <c r="N43" i="1" s="1"/>
  <c r="O44" i="1"/>
  <c r="N44" i="1" s="1"/>
  <c r="O6" i="1"/>
  <c r="N6" i="1" s="1"/>
  <c r="V6" i="1" s="1"/>
  <c r="N11" i="1"/>
  <c r="N17" i="1"/>
  <c r="V17" i="1" s="1"/>
  <c r="N24" i="1"/>
  <c r="N38" i="1"/>
  <c r="V38" i="1" s="1"/>
  <c r="F44" i="1"/>
  <c r="G44" i="1"/>
  <c r="D44" i="1"/>
  <c r="E44" i="1"/>
  <c r="C7" i="1"/>
  <c r="B7" i="1" s="1"/>
  <c r="C8" i="1"/>
  <c r="B8" i="1" s="1"/>
  <c r="C9" i="1"/>
  <c r="B9" i="1" s="1"/>
  <c r="C10" i="1"/>
  <c r="B10" i="1" s="1"/>
  <c r="C11" i="1"/>
  <c r="B11" i="1" s="1"/>
  <c r="C12" i="1"/>
  <c r="B12" i="1" s="1"/>
  <c r="C13" i="1"/>
  <c r="B13" i="1" s="1"/>
  <c r="C14" i="1"/>
  <c r="B14" i="1" s="1"/>
  <c r="C15" i="1"/>
  <c r="B15" i="1" s="1"/>
  <c r="C16" i="1"/>
  <c r="B16" i="1" s="1"/>
  <c r="C17" i="1"/>
  <c r="B17" i="1" s="1"/>
  <c r="C18" i="1"/>
  <c r="B18" i="1" s="1"/>
  <c r="C19" i="1"/>
  <c r="B19" i="1" s="1"/>
  <c r="C21" i="1"/>
  <c r="B21" i="1" s="1"/>
  <c r="C22" i="1"/>
  <c r="B22" i="1" s="1"/>
  <c r="C23" i="1"/>
  <c r="B23" i="1" s="1"/>
  <c r="C24" i="1"/>
  <c r="B24" i="1" s="1"/>
  <c r="C25" i="1"/>
  <c r="B25" i="1" s="1"/>
  <c r="C26" i="1"/>
  <c r="B26" i="1" s="1"/>
  <c r="C27" i="1"/>
  <c r="B27" i="1" s="1"/>
  <c r="C28" i="1"/>
  <c r="B28" i="1" s="1"/>
  <c r="C29" i="1"/>
  <c r="B29" i="1" s="1"/>
  <c r="C30" i="1"/>
  <c r="B30" i="1" s="1"/>
  <c r="C31" i="1"/>
  <c r="B31" i="1" s="1"/>
  <c r="C32" i="1"/>
  <c r="B32" i="1" s="1"/>
  <c r="C33" i="1"/>
  <c r="B33" i="1" s="1"/>
  <c r="C34" i="1"/>
  <c r="B34" i="1" s="1"/>
  <c r="C35" i="1"/>
  <c r="B35" i="1" s="1"/>
  <c r="C36" i="1"/>
  <c r="B36" i="1" s="1"/>
  <c r="C37" i="1"/>
  <c r="B37" i="1" s="1"/>
  <c r="C38" i="1"/>
  <c r="B38" i="1" s="1"/>
  <c r="C39" i="1"/>
  <c r="B39" i="1" s="1"/>
  <c r="C40" i="1"/>
  <c r="B40" i="1" s="1"/>
  <c r="C41" i="1"/>
  <c r="B41" i="1" s="1"/>
  <c r="C42" i="1"/>
  <c r="B42" i="1" s="1"/>
  <c r="C20" i="1"/>
  <c r="B20" i="1" s="1"/>
  <c r="C43" i="1"/>
  <c r="B43" i="1" s="1"/>
  <c r="J43" i="1" s="1"/>
  <c r="C6" i="1"/>
  <c r="B6" i="1" s="1"/>
  <c r="J6" i="1" s="1"/>
  <c r="W43" i="1" l="1"/>
  <c r="W28" i="1"/>
  <c r="V28" i="1"/>
  <c r="W36" i="1"/>
  <c r="W24" i="1"/>
  <c r="W15" i="1"/>
  <c r="V41" i="1"/>
  <c r="W41" i="1"/>
  <c r="V33" i="1"/>
  <c r="W33" i="1"/>
  <c r="V29" i="1"/>
  <c r="W29" i="1"/>
  <c r="V25" i="1"/>
  <c r="W25" i="1"/>
  <c r="V21" i="1"/>
  <c r="W21" i="1"/>
  <c r="V16" i="1"/>
  <c r="W16" i="1"/>
  <c r="V12" i="1"/>
  <c r="W12" i="1"/>
  <c r="V8" i="1"/>
  <c r="W8" i="1"/>
  <c r="W40" i="1"/>
  <c r="W11" i="1"/>
  <c r="W44" i="1"/>
  <c r="W10" i="1"/>
  <c r="W14" i="1"/>
  <c r="W18" i="1"/>
  <c r="W23" i="1"/>
  <c r="W27" i="1"/>
  <c r="W31" i="1"/>
  <c r="W35" i="1"/>
  <c r="W39" i="1"/>
  <c r="W20" i="1"/>
  <c r="W32" i="1"/>
  <c r="W19" i="1"/>
  <c r="W7" i="1"/>
  <c r="V24" i="1"/>
  <c r="V11" i="1"/>
  <c r="W6" i="1"/>
  <c r="W42" i="1"/>
  <c r="W38" i="1"/>
  <c r="W34" i="1"/>
  <c r="W30" i="1"/>
  <c r="W26" i="1"/>
  <c r="W22" i="1"/>
  <c r="W17" i="1"/>
  <c r="W13" i="1"/>
  <c r="W9" i="1"/>
  <c r="W37" i="1"/>
  <c r="V43" i="1"/>
  <c r="V32" i="1"/>
  <c r="C44" i="1"/>
  <c r="B44" i="1" s="1"/>
  <c r="J32" i="1"/>
  <c r="J19" i="1"/>
  <c r="J11" i="1"/>
  <c r="J7" i="1"/>
  <c r="J20" i="1"/>
  <c r="J39" i="1"/>
  <c r="J35" i="1"/>
  <c r="J31" i="1"/>
  <c r="J27" i="1"/>
  <c r="J23" i="1"/>
  <c r="J18" i="1"/>
  <c r="J14" i="1"/>
  <c r="J10" i="1"/>
  <c r="J36" i="1"/>
  <c r="J24" i="1"/>
  <c r="J15" i="1"/>
  <c r="J42" i="1"/>
  <c r="J38" i="1"/>
  <c r="J34" i="1"/>
  <c r="J30" i="1"/>
  <c r="J26" i="1"/>
  <c r="J22" i="1"/>
  <c r="J17" i="1"/>
  <c r="J13" i="1"/>
  <c r="J9" i="1"/>
  <c r="J28" i="1"/>
  <c r="J41" i="1"/>
  <c r="J37" i="1"/>
  <c r="J33" i="1"/>
  <c r="J29" i="1"/>
  <c r="J25" i="1"/>
  <c r="J21" i="1"/>
  <c r="J16" i="1"/>
  <c r="J12" i="1"/>
  <c r="J8" i="1"/>
  <c r="J40" i="1"/>
  <c r="K32" i="1" l="1"/>
  <c r="K17" i="1"/>
  <c r="K37" i="1"/>
  <c r="K9" i="1"/>
  <c r="K42" i="1"/>
  <c r="K6" i="1"/>
  <c r="K12" i="1"/>
  <c r="K40" i="1"/>
  <c r="K29" i="1"/>
  <c r="K21" i="1"/>
  <c r="K44" i="1"/>
  <c r="K13" i="1"/>
  <c r="K8" i="1"/>
  <c r="K16" i="1"/>
  <c r="K25" i="1"/>
  <c r="K33" i="1"/>
  <c r="K41" i="1"/>
  <c r="K28" i="1"/>
  <c r="K22" i="1"/>
  <c r="K30" i="1"/>
  <c r="K38" i="1"/>
  <c r="K7" i="1"/>
  <c r="K19" i="1"/>
  <c r="K15" i="1"/>
  <c r="K36" i="1"/>
  <c r="K14" i="1"/>
  <c r="K23" i="1"/>
  <c r="K31" i="1"/>
  <c r="K39" i="1"/>
  <c r="K43" i="1"/>
  <c r="J44" i="1"/>
  <c r="K26" i="1"/>
  <c r="K34" i="1"/>
  <c r="K24" i="1"/>
  <c r="K10" i="1"/>
  <c r="K18" i="1"/>
  <c r="K27" i="1"/>
  <c r="K35" i="1"/>
  <c r="K20" i="1"/>
  <c r="K11" i="1"/>
  <c r="V44" i="1"/>
</calcChain>
</file>

<file path=xl/sharedStrings.xml><?xml version="1.0" encoding="utf-8"?>
<sst xmlns="http://schemas.openxmlformats.org/spreadsheetml/2006/main" count="147" uniqueCount="83">
  <si>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</si>
  <si>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</si>
  <si>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</si>
  <si>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</si>
  <si>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</si>
  <si>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</si>
  <si>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</si>
  <si>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</si>
  <si>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</si>
  <si>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</si>
  <si>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</si>
  <si>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</si>
  <si>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</si>
  <si>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</si>
  <si>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</si>
  <si>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</si>
  <si>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</si>
  <si>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</si>
  <si>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</si>
  <si>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</si>
  <si>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KASTINA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</si>
  <si>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</si>
  <si>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</si>
  <si>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</si>
  <si>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</si>
  <si>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</si>
  <si>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</si>
  <si>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</si>
  <si>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</si>
  <si>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</si>
  <si>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</si>
  <si>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STATE</t>
  </si>
  <si>
    <t>PLATEAU</t>
  </si>
  <si>
    <t>RIVERS</t>
  </si>
  <si>
    <t>SOKOTO</t>
  </si>
  <si>
    <t>TARABA</t>
  </si>
  <si>
    <t>YOBE</t>
  </si>
  <si>
    <t>ZAMFARA</t>
  </si>
  <si>
    <t>OTHERS (Undefined)</t>
  </si>
  <si>
    <t>TOTAL</t>
  </si>
  <si>
    <t>MTN</t>
  </si>
  <si>
    <t>GLO</t>
  </si>
  <si>
    <t>AIRTEL</t>
  </si>
  <si>
    <t>EMTS</t>
  </si>
  <si>
    <t>BY STATE</t>
  </si>
  <si>
    <t>Total GSM</t>
  </si>
  <si>
    <t>GSM+Others</t>
  </si>
  <si>
    <t>Others</t>
  </si>
  <si>
    <t>S/N</t>
  </si>
  <si>
    <t>Operator</t>
  </si>
  <si>
    <t>Total Numbers Ported - Incoming (From Other Networks)</t>
  </si>
  <si>
    <t>Total Numbers Ported - Outgoing ( To  Other Networks)</t>
  </si>
  <si>
    <t>1</t>
  </si>
  <si>
    <t>2</t>
  </si>
  <si>
    <t>3</t>
  </si>
  <si>
    <t>4</t>
  </si>
  <si>
    <t>Active Voice per State (q4 2017)- GSM</t>
  </si>
  <si>
    <t>DATA FOR 4TH QUARTER REPORT; FROM NBS AS AT DECEMBER 31, 2017</t>
  </si>
  <si>
    <t>Total Active Internet per State Q4 2017</t>
  </si>
  <si>
    <t>PORTING ACTIVITIES BY NETWORK AS AT 4TH QUARTER, 2017</t>
  </si>
  <si>
    <t xml:space="preserve">THE TOTAL NUMBER OF LOCAL &amp; NATIONAL SMS SENT AND RECEIVED AS AT DECEMBER 2016 </t>
  </si>
  <si>
    <t>SMS SENT</t>
  </si>
  <si>
    <t>SMS RECEIVED</t>
  </si>
  <si>
    <t>SMILE</t>
  </si>
  <si>
    <t>NTEL</t>
  </si>
  <si>
    <t>NUMBER OF ROAMING MINUTES-2016</t>
  </si>
  <si>
    <t xml:space="preserve">OUTGOING </t>
  </si>
  <si>
    <t>INCOMING</t>
  </si>
  <si>
    <t>DATA SENT &amp; RECEIVED BY SERVICE PROVIDER, 2016</t>
  </si>
  <si>
    <t>in Active Internet Q4 2017</t>
  </si>
  <si>
    <t xml:space="preserve">% Share of Total States </t>
  </si>
  <si>
    <t xml:space="preserve"> Internet (Q3 2017- Q4 2017)</t>
  </si>
  <si>
    <t>Qtr on Qtr % Growth in Active</t>
  </si>
  <si>
    <t xml:space="preserve"> per State Q3 2017</t>
  </si>
  <si>
    <t>Total Active Internet</t>
  </si>
  <si>
    <t xml:space="preserve">%  Share of Total States </t>
  </si>
  <si>
    <t>in Active Voice Q4 2017</t>
  </si>
  <si>
    <t>Voice (Q3 2017- Q4 2017)</t>
  </si>
  <si>
    <t>% Growth in Active</t>
  </si>
  <si>
    <t xml:space="preserve"> State (q3 2017)</t>
  </si>
  <si>
    <t>Active Voice per</t>
  </si>
  <si>
    <t xml:space="preserve">Total Active Voice </t>
  </si>
  <si>
    <t>per State (q4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</si>
</sst>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0"/>
      <color theme="1"/>
      <name val="Corbel"/>
      <family val="2"/>
    </font>
    <font>
      <b/>
      <sz val="10"/>
      <name val="Corbel"/>
      <family val="2"/>
    </font>
    <font>
      <b/>
      <sz val="10"/>
      <color theme="0"/>
      <name val="Corbel"/>
      <family val="2"/>
    </font>
    <font>
      <sz val="11"/>
      <color theme="0"/>
      <name val="Corbel"/>
      <family val="2"/>
    </font>
    <font>
      <b/>
      <sz val="9"/>
      <color theme="0"/>
      <name val="Corbe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orbel"/>
      <family val="2"/>
    </font>
    <font>
      <b/>
      <sz val="10"/>
      <color rgb="FFFF0000"/>
      <name val="Corbel"/>
      <family val="2"/>
    </font>
    <font>
      <sz val="10"/>
      <color rgb="FFFF0000"/>
      <name val="Corbel"/>
      <family val="2"/>
    </font>
    <font>
      <b/>
      <i/>
      <sz val="8"/>
      <color theme="0"/>
      <name val="Corbel"/>
      <family val="2"/>
    </font>
    <font>
      <sz val="14"/>
      <color theme="1"/>
      <name val="Calibri"/>
      <family val="2"/>
      <scheme val="minor"/>
    </font>
    <font>
      <b/>
      <sz val="11"/>
      <color theme="0"/>
      <name val="Corbel"/>
      <family val="2"/>
    </font>
    <font>
      <b/>
      <sz val="11"/>
      <color theme="1"/>
      <name val="Corbel"/>
      <family val="2"/>
    </font>
    <font>
      <b/>
      <sz val="12"/>
      <color theme="1"/>
      <name val="Corbel"/>
      <family val="2"/>
    </font>
    <font>
      <sz val="16"/>
      <color theme="1"/>
      <name val="Corbel"/>
      <family val="2"/>
    </font>
    <font>
      <sz val="14"/>
      <color theme="1"/>
      <name val="Corbel"/>
      <family val="2"/>
    </font>
    <font>
      <b/>
      <sz val="14"/>
      <color theme="1"/>
      <name val="Corbel"/>
      <family val="2"/>
    </font>
    <font>
      <sz val="12"/>
      <color theme="1"/>
      <name val="Corbel"/>
      <family val="2"/>
    </font>
    <font>
      <sz val="10"/>
      <color rgb="FF0070C0"/>
      <name val="Corbel"/>
      <family val="2"/>
    </font>
    <font>
      <b/>
      <sz val="12"/>
      <color theme="0"/>
      <name val="Corbel"/>
      <family val="2"/>
    </font>
    <font>
      <b/>
      <sz val="12"/>
      <color rgb="FFFF0000"/>
      <name val="Corbel"/>
      <family val="2"/>
    </font>
    <font>
      <sz val="12"/>
      <color rgb="FF0070C0"/>
      <name val="Corbel"/>
      <family val="2"/>
    </font>
    <font>
      <sz val="12"/>
      <color theme="0"/>
      <name val="Corbel"/>
      <family val="2"/>
    </font>
    <font>
      <sz val="12"/>
      <color rgb="FFFF0000"/>
      <name val="Corbel"/>
      <family val="2"/>
    </font>
    <font>
      <sz val="10"/>
      <color theme="0"/>
      <name val="Corbe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8" borderId="0" xfId="0" applyFont="1" applyFill="1"/>
    <xf numFmtId="0" fontId="6" fillId="4" borderId="0" xfId="0" applyFont="1" applyFill="1"/>
    <xf numFmtId="0" fontId="8" fillId="0" borderId="0" xfId="0" applyFont="1" applyFill="1" applyBorder="1"/>
    <xf numFmtId="3" fontId="8" fillId="0" borderId="1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4" fillId="7" borderId="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2" fillId="9" borderId="0" xfId="0" applyFont="1" applyFill="1"/>
    <xf numFmtId="0" fontId="8" fillId="0" borderId="0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165" fontId="2" fillId="0" borderId="0" xfId="0" applyNumberFormat="1" applyFont="1"/>
    <xf numFmtId="43" fontId="2" fillId="0" borderId="0" xfId="0" applyNumberFormat="1" applyFont="1"/>
    <xf numFmtId="0" fontId="7" fillId="6" borderId="0" xfId="0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65" fontId="12" fillId="0" borderId="1" xfId="0" applyNumberFormat="1" applyFont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2" fillId="0" borderId="0" xfId="0" applyFont="1" applyBorder="1"/>
    <xf numFmtId="0" fontId="17" fillId="0" borderId="0" xfId="0" applyFont="1" applyBorder="1"/>
    <xf numFmtId="0" fontId="14" fillId="0" borderId="1" xfId="0" quotePrefix="1" applyFont="1" applyBorder="1"/>
    <xf numFmtId="0" fontId="14" fillId="0" borderId="1" xfId="0" applyFont="1" applyBorder="1"/>
    <xf numFmtId="0" fontId="0" fillId="0" borderId="0" xfId="0"/>
    <xf numFmtId="0" fontId="18" fillId="0" borderId="9" xfId="0" applyFont="1" applyBorder="1"/>
    <xf numFmtId="0" fontId="20" fillId="0" borderId="10" xfId="0" applyFont="1" applyBorder="1"/>
    <xf numFmtId="0" fontId="20" fillId="0" borderId="16" xfId="0" applyFont="1" applyBorder="1"/>
    <xf numFmtId="0" fontId="20" fillId="0" borderId="6" xfId="0" applyFont="1" applyBorder="1"/>
    <xf numFmtId="0" fontId="17" fillId="0" borderId="9" xfId="0" applyFont="1" applyBorder="1"/>
    <xf numFmtId="0" fontId="17" fillId="0" borderId="25" xfId="0" applyFont="1" applyBorder="1"/>
    <xf numFmtId="0" fontId="20" fillId="2" borderId="10" xfId="0" applyFont="1" applyFill="1" applyBorder="1"/>
    <xf numFmtId="0" fontId="20" fillId="11" borderId="10" xfId="0" applyFont="1" applyFill="1" applyBorder="1"/>
    <xf numFmtId="0" fontId="20" fillId="9" borderId="10" xfId="0" applyFont="1" applyFill="1" applyBorder="1"/>
    <xf numFmtId="0" fontId="20" fillId="10" borderId="10" xfId="0" applyFont="1" applyFill="1" applyBorder="1"/>
    <xf numFmtId="165" fontId="21" fillId="0" borderId="10" xfId="2" applyNumberFormat="1" applyFont="1" applyBorder="1"/>
    <xf numFmtId="165" fontId="21" fillId="0" borderId="26" xfId="2" applyNumberFormat="1" applyFont="1" applyBorder="1"/>
    <xf numFmtId="165" fontId="21" fillId="0" borderId="16" xfId="2" applyNumberFormat="1" applyFont="1" applyBorder="1"/>
    <xf numFmtId="165" fontId="21" fillId="0" borderId="27" xfId="2" applyNumberFormat="1" applyFont="1" applyBorder="1"/>
    <xf numFmtId="165" fontId="17" fillId="0" borderId="6" xfId="2" applyNumberFormat="1" applyFont="1" applyBorder="1"/>
    <xf numFmtId="165" fontId="17" fillId="0" borderId="21" xfId="2" applyNumberFormat="1" applyFont="1" applyBorder="1"/>
    <xf numFmtId="0" fontId="20" fillId="0" borderId="15" xfId="0" applyFont="1" applyBorder="1"/>
    <xf numFmtId="0" fontId="20" fillId="0" borderId="20" xfId="0" applyFont="1" applyBorder="1"/>
    <xf numFmtId="0" fontId="20" fillId="0" borderId="11" xfId="0" applyFont="1" applyBorder="1"/>
    <xf numFmtId="0" fontId="20" fillId="2" borderId="14" xfId="0" applyFont="1" applyFill="1" applyBorder="1"/>
    <xf numFmtId="164" fontId="2" fillId="0" borderId="23" xfId="2" applyFont="1" applyBorder="1"/>
    <xf numFmtId="164" fontId="2" fillId="0" borderId="22" xfId="2" applyFont="1" applyBorder="1"/>
    <xf numFmtId="164" fontId="2" fillId="0" borderId="5" xfId="2" applyFont="1" applyBorder="1"/>
    <xf numFmtId="164" fontId="2" fillId="0" borderId="7" xfId="2" applyFont="1" applyBorder="1"/>
    <xf numFmtId="164" fontId="16" fillId="0" borderId="24" xfId="2" applyFont="1" applyBorder="1"/>
    <xf numFmtId="164" fontId="16" fillId="0" borderId="8" xfId="2" applyFont="1" applyBorder="1"/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19" fillId="2" borderId="1" xfId="0" applyFont="1" applyFill="1" applyBorder="1"/>
    <xf numFmtId="0" fontId="19" fillId="9" borderId="1" xfId="0" applyFont="1" applyFill="1" applyBorder="1"/>
    <xf numFmtId="0" fontId="19" fillId="10" borderId="1" xfId="0" applyFont="1" applyFill="1" applyBorder="1"/>
    <xf numFmtId="0" fontId="19" fillId="11" borderId="1" xfId="0" applyFont="1" applyFill="1" applyBorder="1"/>
    <xf numFmtId="0" fontId="20" fillId="0" borderId="1" xfId="0" applyFont="1" applyBorder="1"/>
    <xf numFmtId="165" fontId="21" fillId="0" borderId="1" xfId="1" applyNumberFormat="1" applyFont="1" applyBorder="1"/>
    <xf numFmtId="165" fontId="17" fillId="0" borderId="1" xfId="1" applyNumberFormat="1" applyFont="1" applyBorder="1"/>
    <xf numFmtId="4" fontId="22" fillId="3" borderId="0" xfId="0" applyNumberFormat="1" applyFont="1" applyFill="1" applyBorder="1" applyAlignment="1">
      <alignment horizontal="center" vertical="center"/>
    </xf>
    <xf numFmtId="3" fontId="23" fillId="6" borderId="1" xfId="0" applyNumberFormat="1" applyFont="1" applyFill="1" applyBorder="1" applyAlignment="1">
      <alignment horizontal="center"/>
    </xf>
    <xf numFmtId="3" fontId="24" fillId="6" borderId="1" xfId="0" applyNumberFormat="1" applyFont="1" applyFill="1" applyBorder="1" applyAlignment="1">
      <alignment horizontal="center"/>
    </xf>
    <xf numFmtId="4" fontId="25" fillId="3" borderId="0" xfId="0" applyNumberFormat="1" applyFont="1" applyFill="1" applyBorder="1" applyAlignment="1">
      <alignment horizontal="center" vertical="center"/>
    </xf>
    <xf numFmtId="4" fontId="26" fillId="8" borderId="0" xfId="0" applyNumberFormat="1" applyFont="1" applyFill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/>
    </xf>
    <xf numFmtId="0" fontId="23" fillId="6" borderId="1" xfId="0" applyFont="1" applyFill="1" applyBorder="1"/>
    <xf numFmtId="165" fontId="3" fillId="0" borderId="23" xfId="2" applyNumberFormat="1" applyFont="1" applyFill="1" applyBorder="1"/>
    <xf numFmtId="165" fontId="3" fillId="0" borderId="12" xfId="2" applyNumberFormat="1" applyFont="1" applyFill="1" applyBorder="1"/>
    <xf numFmtId="165" fontId="3" fillId="0" borderId="13" xfId="2" applyNumberFormat="1" applyFont="1" applyFill="1" applyBorder="1"/>
    <xf numFmtId="165" fontId="3" fillId="0" borderId="2" xfId="2" applyNumberFormat="1" applyFont="1" applyFill="1" applyBorder="1"/>
    <xf numFmtId="4" fontId="28" fillId="8" borderId="0" xfId="0" applyNumberFormat="1" applyFont="1" applyFill="1" applyBorder="1" applyAlignment="1">
      <alignment horizontal="center" vertical="center"/>
    </xf>
    <xf numFmtId="4" fontId="28" fillId="4" borderId="0" xfId="0" applyNumberFormat="1" applyFont="1" applyFill="1" applyBorder="1" applyAlignment="1">
      <alignment horizontal="center" vertical="center"/>
    </xf>
    <xf numFmtId="165" fontId="3" fillId="0" borderId="5" xfId="2" applyNumberFormat="1" applyFont="1" applyFill="1" applyBorder="1"/>
    <xf numFmtId="165" fontId="3" fillId="0" borderId="1" xfId="2" applyNumberFormat="1" applyFont="1" applyFill="1" applyBorder="1"/>
    <xf numFmtId="165" fontId="3" fillId="0" borderId="3" xfId="2" applyNumberFormat="1" applyFont="1" applyFill="1" applyBorder="1"/>
    <xf numFmtId="165" fontId="3" fillId="0" borderId="19" xfId="2" applyNumberFormat="1" applyFont="1" applyFill="1" applyBorder="1"/>
    <xf numFmtId="165" fontId="3" fillId="0" borderId="17" xfId="2" applyNumberFormat="1" applyFont="1" applyFill="1" applyBorder="1"/>
    <xf numFmtId="165" fontId="3" fillId="0" borderId="18" xfId="2" applyNumberFormat="1" applyFont="1" applyFill="1" applyBorder="1"/>
    <xf numFmtId="0" fontId="15" fillId="9" borderId="1" xfId="0" applyFont="1" applyFill="1" applyBorder="1"/>
    <xf numFmtId="0" fontId="15" fillId="9" borderId="1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4" fontId="26" fillId="4" borderId="0" xfId="0" applyNumberFormat="1" applyFont="1" applyFill="1" applyBorder="1" applyAlignment="1">
      <alignment horizontal="center" vertical="center"/>
    </xf>
    <xf numFmtId="0" fontId="26" fillId="6" borderId="0" xfId="0" applyFont="1" applyFill="1"/>
    <xf numFmtId="165" fontId="26" fillId="12" borderId="2" xfId="2" applyNumberFormat="1" applyFont="1" applyFill="1" applyBorder="1"/>
    <xf numFmtId="0" fontId="8" fillId="0" borderId="12" xfId="0" applyFont="1" applyFill="1" applyBorder="1"/>
    <xf numFmtId="3" fontId="8" fillId="0" borderId="12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4" fontId="22" fillId="3" borderId="1" xfId="0" applyNumberFormat="1" applyFont="1" applyFill="1" applyBorder="1" applyAlignment="1">
      <alignment horizontal="center" vertical="center"/>
    </xf>
    <xf numFmtId="4" fontId="28" fillId="8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5" fontId="21" fillId="0" borderId="1" xfId="0" applyNumberFormat="1" applyFont="1" applyBorder="1"/>
    <xf numFmtId="4" fontId="25" fillId="3" borderId="1" xfId="0" applyNumberFormat="1" applyFont="1" applyFill="1" applyBorder="1" applyAlignment="1">
      <alignment horizontal="center" vertical="center"/>
    </xf>
    <xf numFmtId="4" fontId="26" fillId="8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165" fontId="17" fillId="2" borderId="1" xfId="2" applyNumberFormat="1" applyFont="1" applyFill="1" applyBorder="1" applyAlignment="1">
      <alignment horizontal="center"/>
    </xf>
    <xf numFmtId="165" fontId="17" fillId="9" borderId="1" xfId="2" applyNumberFormat="1" applyFont="1" applyFill="1" applyBorder="1" applyAlignment="1">
      <alignment horizontal="center"/>
    </xf>
    <xf numFmtId="165" fontId="17" fillId="10" borderId="1" xfId="2" applyNumberFormat="1" applyFont="1" applyFill="1" applyBorder="1" applyAlignment="1">
      <alignment horizontal="center"/>
    </xf>
    <xf numFmtId="165" fontId="17" fillId="11" borderId="1" xfId="2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topLeftCell="I1" zoomScale="51" zoomScaleNormal="51" workbookViewId="0">
      <selection activeCell="M3" sqref="M3:W44"/>
    </sheetView>
  </sheetViews>
  <sheetFormatPr defaultColWidth="9.140625" defaultRowHeight="15" x14ac:dyDescent="0.25"/>
  <cols>
    <col min="1" max="1" width="26.140625" style="1" customWidth="1"/>
    <col min="2" max="2" width="26.28515625" style="2" customWidth="1"/>
    <col min="3" max="3" width="19.28515625" style="1" customWidth="1"/>
    <col min="4" max="4" width="23.140625" style="1" customWidth="1"/>
    <col min="5" max="5" width="16.42578125" style="1" customWidth="1"/>
    <col min="6" max="6" width="17.140625" style="1" customWidth="1"/>
    <col min="7" max="7" width="20.85546875" style="1" customWidth="1"/>
    <col min="8" max="8" width="17.28515625" style="1" customWidth="1"/>
    <col min="9" max="9" width="22.7109375" style="2" customWidth="1"/>
    <col min="10" max="10" width="26.85546875" style="1" customWidth="1"/>
    <col min="11" max="11" width="30" style="6" customWidth="1"/>
    <col min="12" max="12" width="6.28515625" style="7" customWidth="1"/>
    <col min="13" max="13" width="21.85546875" style="1" customWidth="1"/>
    <col min="14" max="14" width="16.85546875" style="1" customWidth="1"/>
    <col min="15" max="15" width="15.140625" style="2" customWidth="1"/>
    <col min="16" max="16" width="22.7109375" style="2" customWidth="1"/>
    <col min="17" max="18" width="21" style="2" customWidth="1"/>
    <col min="19" max="19" width="19.28515625" style="2" customWidth="1"/>
    <col min="20" max="20" width="16.28515625" style="2" customWidth="1"/>
    <col min="21" max="21" width="24.140625" style="2" customWidth="1"/>
    <col min="22" max="22" width="30" style="1" customWidth="1"/>
    <col min="23" max="23" width="27.5703125" style="6" customWidth="1"/>
    <col min="24" max="16384" width="9.140625" style="1"/>
  </cols>
  <sheetData>
    <row r="1" spans="1:23" x14ac:dyDescent="0.25">
      <c r="A1" s="119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W1" s="1"/>
    </row>
    <row r="2" spans="1:23" s="13" customFormat="1" x14ac:dyDescent="0.25">
      <c r="A2" s="14" t="s">
        <v>44</v>
      </c>
      <c r="B2" s="14"/>
      <c r="C2" s="14"/>
      <c r="D2" s="14"/>
      <c r="E2" s="14"/>
      <c r="F2" s="14"/>
      <c r="G2" s="14"/>
      <c r="H2" s="14"/>
      <c r="I2" s="105" t="s">
        <v>80</v>
      </c>
      <c r="J2" s="105" t="s">
        <v>78</v>
      </c>
      <c r="K2" s="90" t="s">
        <v>75</v>
      </c>
      <c r="L2" s="12"/>
      <c r="M2" s="12"/>
      <c r="N2" s="12"/>
      <c r="O2" s="12"/>
      <c r="P2" s="12"/>
      <c r="Q2" s="12"/>
      <c r="R2" s="12"/>
      <c r="S2" s="12"/>
      <c r="T2" s="12"/>
      <c r="U2" s="108"/>
      <c r="V2" s="105" t="s">
        <v>72</v>
      </c>
      <c r="W2" s="105" t="s">
        <v>70</v>
      </c>
    </row>
    <row r="3" spans="1:23" s="17" customFormat="1" x14ac:dyDescent="0.25">
      <c r="A3" s="89" t="s">
        <v>31</v>
      </c>
      <c r="B3" s="90" t="s">
        <v>81</v>
      </c>
      <c r="C3" s="120" t="s">
        <v>56</v>
      </c>
      <c r="D3" s="121"/>
      <c r="E3" s="121"/>
      <c r="F3" s="121"/>
      <c r="G3" s="121"/>
      <c r="H3" s="29" t="s">
        <v>47</v>
      </c>
      <c r="I3" s="90" t="s">
        <v>79</v>
      </c>
      <c r="J3" s="105" t="s">
        <v>77</v>
      </c>
      <c r="K3" s="105" t="s">
        <v>76</v>
      </c>
      <c r="L3" s="91"/>
      <c r="M3" s="89" t="s">
        <v>31</v>
      </c>
      <c r="N3" s="120" t="s">
        <v>58</v>
      </c>
      <c r="O3" s="121"/>
      <c r="P3" s="121"/>
      <c r="Q3" s="121"/>
      <c r="R3" s="121"/>
      <c r="S3" s="122"/>
      <c r="T3" s="105" t="s">
        <v>47</v>
      </c>
      <c r="U3" s="105" t="s">
        <v>74</v>
      </c>
      <c r="V3" s="90" t="s">
        <v>71</v>
      </c>
      <c r="W3" s="90" t="s">
        <v>69</v>
      </c>
    </row>
    <row r="4" spans="1:23" s="17" customFormat="1" x14ac:dyDescent="0.25">
      <c r="A4" s="89"/>
      <c r="B4" s="105" t="s">
        <v>82</v>
      </c>
      <c r="C4" s="106"/>
      <c r="D4" s="107"/>
      <c r="E4" s="107"/>
      <c r="F4" s="107"/>
      <c r="G4" s="107"/>
      <c r="H4" s="29"/>
      <c r="I4" s="105"/>
      <c r="J4" s="118"/>
      <c r="K4" s="118"/>
      <c r="L4" s="118"/>
      <c r="M4" s="89"/>
      <c r="N4" s="106"/>
      <c r="O4" s="107"/>
      <c r="P4" s="107"/>
      <c r="Q4" s="107"/>
      <c r="R4" s="107"/>
      <c r="S4" s="29"/>
      <c r="T4" s="105"/>
      <c r="U4" s="105"/>
      <c r="V4" s="105"/>
      <c r="W4" s="105"/>
    </row>
    <row r="5" spans="1:23" x14ac:dyDescent="0.25">
      <c r="A5" s="3"/>
      <c r="B5" s="19" t="s">
        <v>46</v>
      </c>
      <c r="C5" s="4" t="s">
        <v>45</v>
      </c>
      <c r="D5" s="20" t="s">
        <v>40</v>
      </c>
      <c r="E5" s="20" t="s">
        <v>41</v>
      </c>
      <c r="F5" s="20" t="s">
        <v>42</v>
      </c>
      <c r="G5" s="20" t="s">
        <v>43</v>
      </c>
      <c r="H5" s="21" t="s">
        <v>47</v>
      </c>
      <c r="I5" s="4"/>
      <c r="J5" s="15"/>
      <c r="K5" s="24"/>
      <c r="L5" s="16"/>
      <c r="M5" s="3"/>
      <c r="N5" s="19" t="s">
        <v>46</v>
      </c>
      <c r="O5" s="4" t="s">
        <v>45</v>
      </c>
      <c r="P5" s="20" t="s">
        <v>40</v>
      </c>
      <c r="Q5" s="20" t="s">
        <v>41</v>
      </c>
      <c r="R5" s="20" t="s">
        <v>42</v>
      </c>
      <c r="S5" s="20" t="s">
        <v>43</v>
      </c>
      <c r="T5" s="21" t="s">
        <v>47</v>
      </c>
      <c r="U5" s="105" t="s">
        <v>73</v>
      </c>
      <c r="V5" s="97"/>
      <c r="W5" s="98"/>
    </row>
    <row r="6" spans="1:23" x14ac:dyDescent="0.25">
      <c r="A6" s="26" t="s">
        <v>0</v>
      </c>
      <c r="B6" s="28">
        <f>SUM(C6,H6)</f>
        <v>2945960</v>
      </c>
      <c r="C6" s="27">
        <f>SUM(D6:G6)</f>
        <v>2945029</v>
      </c>
      <c r="D6" s="77">
        <v>1247402</v>
      </c>
      <c r="E6" s="78">
        <v>493219</v>
      </c>
      <c r="F6" s="78">
        <v>744680</v>
      </c>
      <c r="G6" s="79">
        <v>459728</v>
      </c>
      <c r="H6" s="80">
        <v>931</v>
      </c>
      <c r="I6" s="28">
        <v>2826108</v>
      </c>
      <c r="J6" s="70">
        <f t="shared" ref="J6:J44" si="0">(B6-I6)/I6*100</f>
        <v>4.2408853447922015</v>
      </c>
      <c r="K6" s="81">
        <f t="shared" ref="K6:K44" si="1">(B6/$B$44)*100</f>
        <v>2.0307728581909221</v>
      </c>
      <c r="L6" s="82"/>
      <c r="M6" s="26" t="s">
        <v>0</v>
      </c>
      <c r="N6" s="27">
        <f>SUM(O6,T6)</f>
        <v>1959898</v>
      </c>
      <c r="O6" s="110">
        <f>SUM(P6:S6)</f>
        <v>1959898</v>
      </c>
      <c r="P6" s="111">
        <v>816124</v>
      </c>
      <c r="Q6" s="111">
        <v>362022</v>
      </c>
      <c r="R6" s="111">
        <v>472374</v>
      </c>
      <c r="S6" s="111">
        <v>309378</v>
      </c>
      <c r="T6" s="110">
        <v>0</v>
      </c>
      <c r="U6" s="109">
        <v>2019784</v>
      </c>
      <c r="V6" s="99">
        <f>(N6-U6)/U6*100</f>
        <v>-2.9649705116982807</v>
      </c>
      <c r="W6" s="100">
        <f t="shared" ref="W6:W44" si="2">(N6/$N$44)*100</f>
        <v>1.9857261413478982</v>
      </c>
    </row>
    <row r="7" spans="1:23" x14ac:dyDescent="0.25">
      <c r="A7" s="26" t="s">
        <v>1</v>
      </c>
      <c r="B7" s="28">
        <f t="shared" ref="B7:B44" si="3">SUM(C7,H7)</f>
        <v>2647130</v>
      </c>
      <c r="C7" s="27">
        <f t="shared" ref="C7:C43" si="4">SUM(D7:G7)</f>
        <v>2647130</v>
      </c>
      <c r="D7" s="83">
        <v>989059</v>
      </c>
      <c r="E7" s="84">
        <v>564881</v>
      </c>
      <c r="F7" s="84">
        <v>886762</v>
      </c>
      <c r="G7" s="85">
        <v>206428</v>
      </c>
      <c r="H7" s="80">
        <v>0</v>
      </c>
      <c r="I7" s="28">
        <v>2759422</v>
      </c>
      <c r="J7" s="70">
        <f t="shared" si="0"/>
        <v>-4.0694029401809511</v>
      </c>
      <c r="K7" s="81">
        <f t="shared" si="1"/>
        <v>1.8247768999249605</v>
      </c>
      <c r="L7" s="82"/>
      <c r="M7" s="26" t="s">
        <v>1</v>
      </c>
      <c r="N7" s="27">
        <f t="shared" ref="N7:N44" si="5">SUM(O7,T7)</f>
        <v>1694048</v>
      </c>
      <c r="O7" s="110">
        <f t="shared" ref="O7:O44" si="6">SUM(P7:S7)</f>
        <v>1694048</v>
      </c>
      <c r="P7" s="111">
        <v>671538</v>
      </c>
      <c r="Q7" s="111">
        <v>385122</v>
      </c>
      <c r="R7" s="111">
        <v>505467</v>
      </c>
      <c r="S7" s="111">
        <v>131921</v>
      </c>
      <c r="T7" s="110">
        <v>0</v>
      </c>
      <c r="U7" s="109">
        <v>1528648</v>
      </c>
      <c r="V7" s="99">
        <f t="shared" ref="V7:V44" si="7">(N7-U7)/U7*100</f>
        <v>10.820018735510072</v>
      </c>
      <c r="W7" s="100">
        <f t="shared" si="2"/>
        <v>1.7163726879144341</v>
      </c>
    </row>
    <row r="8" spans="1:23" x14ac:dyDescent="0.25">
      <c r="A8" s="26" t="s">
        <v>2</v>
      </c>
      <c r="B8" s="28">
        <f t="shared" si="3"/>
        <v>2805510</v>
      </c>
      <c r="C8" s="27">
        <f t="shared" si="4"/>
        <v>2804475</v>
      </c>
      <c r="D8" s="83">
        <v>1020941</v>
      </c>
      <c r="E8" s="84">
        <v>445465</v>
      </c>
      <c r="F8" s="84">
        <v>1066141</v>
      </c>
      <c r="G8" s="85">
        <v>271928</v>
      </c>
      <c r="H8" s="80">
        <v>1035</v>
      </c>
      <c r="I8" s="28">
        <v>2761743</v>
      </c>
      <c r="J8" s="70">
        <f t="shared" si="0"/>
        <v>1.5847600591365671</v>
      </c>
      <c r="K8" s="81">
        <f t="shared" si="1"/>
        <v>1.9339548267400828</v>
      </c>
      <c r="L8" s="82"/>
      <c r="M8" s="26" t="s">
        <v>2</v>
      </c>
      <c r="N8" s="27">
        <f t="shared" si="5"/>
        <v>1782530</v>
      </c>
      <c r="O8" s="110">
        <f t="shared" si="6"/>
        <v>1782530</v>
      </c>
      <c r="P8" s="111">
        <v>637829</v>
      </c>
      <c r="Q8" s="111">
        <v>328489</v>
      </c>
      <c r="R8" s="111">
        <v>642185</v>
      </c>
      <c r="S8" s="111">
        <v>174027</v>
      </c>
      <c r="T8" s="110">
        <v>0</v>
      </c>
      <c r="U8" s="109">
        <v>1871606</v>
      </c>
      <c r="V8" s="99">
        <f t="shared" si="7"/>
        <v>-4.7593350309840856</v>
      </c>
      <c r="W8" s="100">
        <f t="shared" si="2"/>
        <v>1.806020731046651</v>
      </c>
    </row>
    <row r="9" spans="1:23" x14ac:dyDescent="0.25">
      <c r="A9" s="26" t="s">
        <v>3</v>
      </c>
      <c r="B9" s="28">
        <f t="shared" si="3"/>
        <v>4047540</v>
      </c>
      <c r="C9" s="27">
        <f t="shared" si="4"/>
        <v>4043011</v>
      </c>
      <c r="D9" s="83">
        <v>1992936</v>
      </c>
      <c r="E9" s="84">
        <v>599352</v>
      </c>
      <c r="F9" s="84">
        <v>946100</v>
      </c>
      <c r="G9" s="85">
        <v>504623</v>
      </c>
      <c r="H9" s="80">
        <v>4529</v>
      </c>
      <c r="I9" s="28">
        <v>3968070</v>
      </c>
      <c r="J9" s="70">
        <f t="shared" si="0"/>
        <v>2.0027368468802211</v>
      </c>
      <c r="K9" s="81">
        <f t="shared" si="1"/>
        <v>2.7901378071807104</v>
      </c>
      <c r="L9" s="82"/>
      <c r="M9" s="26" t="s">
        <v>3</v>
      </c>
      <c r="N9" s="27">
        <f t="shared" si="5"/>
        <v>2714312</v>
      </c>
      <c r="O9" s="110">
        <f t="shared" si="6"/>
        <v>2708005</v>
      </c>
      <c r="P9" s="111">
        <v>1330026</v>
      </c>
      <c r="Q9" s="111">
        <v>457067</v>
      </c>
      <c r="R9" s="111">
        <v>590221</v>
      </c>
      <c r="S9" s="111">
        <v>330691</v>
      </c>
      <c r="T9" s="110">
        <v>6307</v>
      </c>
      <c r="U9" s="109">
        <v>2663274</v>
      </c>
      <c r="V9" s="99">
        <f t="shared" si="7"/>
        <v>1.9163630929449993</v>
      </c>
      <c r="W9" s="100">
        <f t="shared" si="2"/>
        <v>2.7500820421135672</v>
      </c>
    </row>
    <row r="10" spans="1:23" x14ac:dyDescent="0.25">
      <c r="A10" s="26" t="s">
        <v>4</v>
      </c>
      <c r="B10" s="28">
        <f t="shared" si="3"/>
        <v>2740256</v>
      </c>
      <c r="C10" s="27">
        <f t="shared" si="4"/>
        <v>2740255</v>
      </c>
      <c r="D10" s="83">
        <v>1169204</v>
      </c>
      <c r="E10" s="84">
        <v>524510</v>
      </c>
      <c r="F10" s="84">
        <v>793343</v>
      </c>
      <c r="G10" s="85">
        <v>253198</v>
      </c>
      <c r="H10" s="80">
        <v>1</v>
      </c>
      <c r="I10" s="28">
        <v>2553866</v>
      </c>
      <c r="J10" s="70">
        <f t="shared" si="0"/>
        <v>7.2983468983885604</v>
      </c>
      <c r="K10" s="81">
        <f t="shared" si="1"/>
        <v>1.88897252824031</v>
      </c>
      <c r="L10" s="82"/>
      <c r="M10" s="26" t="s">
        <v>4</v>
      </c>
      <c r="N10" s="27">
        <f t="shared" si="5"/>
        <v>1799971</v>
      </c>
      <c r="O10" s="110">
        <f t="shared" si="6"/>
        <v>1799926</v>
      </c>
      <c r="P10" s="111">
        <v>803101</v>
      </c>
      <c r="Q10" s="111">
        <v>364954</v>
      </c>
      <c r="R10" s="111">
        <v>469205</v>
      </c>
      <c r="S10" s="111">
        <v>162666</v>
      </c>
      <c r="T10" s="110">
        <v>45</v>
      </c>
      <c r="U10" s="109">
        <v>1554362</v>
      </c>
      <c r="V10" s="99">
        <f t="shared" si="7"/>
        <v>15.801274091878211</v>
      </c>
      <c r="W10" s="100">
        <f t="shared" si="2"/>
        <v>1.8236915739329889</v>
      </c>
    </row>
    <row r="11" spans="1:23" x14ac:dyDescent="0.25">
      <c r="A11" s="26" t="s">
        <v>5</v>
      </c>
      <c r="B11" s="28">
        <f t="shared" si="3"/>
        <v>954353</v>
      </c>
      <c r="C11" s="27">
        <f t="shared" si="4"/>
        <v>954288</v>
      </c>
      <c r="D11" s="83">
        <v>414992</v>
      </c>
      <c r="E11" s="84">
        <v>241912</v>
      </c>
      <c r="F11" s="84">
        <v>233137</v>
      </c>
      <c r="G11" s="85">
        <v>64247</v>
      </c>
      <c r="H11" s="80">
        <v>65</v>
      </c>
      <c r="I11" s="28">
        <v>1006454</v>
      </c>
      <c r="J11" s="70">
        <f t="shared" si="0"/>
        <v>-5.1766896450309696</v>
      </c>
      <c r="K11" s="81">
        <f t="shared" si="1"/>
        <v>0.65787524933572794</v>
      </c>
      <c r="L11" s="82"/>
      <c r="M11" s="26" t="s">
        <v>5</v>
      </c>
      <c r="N11" s="27">
        <f t="shared" si="5"/>
        <v>681933</v>
      </c>
      <c r="O11" s="110">
        <f t="shared" si="6"/>
        <v>681933</v>
      </c>
      <c r="P11" s="111">
        <v>309017</v>
      </c>
      <c r="Q11" s="111">
        <v>183001</v>
      </c>
      <c r="R11" s="111">
        <v>148099</v>
      </c>
      <c r="S11" s="111">
        <v>41816</v>
      </c>
      <c r="T11" s="110">
        <v>0</v>
      </c>
      <c r="U11" s="109">
        <v>689801</v>
      </c>
      <c r="V11" s="99">
        <f t="shared" si="7"/>
        <v>-1.1406188161513249</v>
      </c>
      <c r="W11" s="100">
        <f t="shared" si="2"/>
        <v>0.69091972375490773</v>
      </c>
    </row>
    <row r="12" spans="1:23" x14ac:dyDescent="0.25">
      <c r="A12" s="26" t="s">
        <v>6</v>
      </c>
      <c r="B12" s="28">
        <f t="shared" si="3"/>
        <v>3472103</v>
      </c>
      <c r="C12" s="27">
        <f t="shared" si="4"/>
        <v>3472102</v>
      </c>
      <c r="D12" s="83">
        <v>1084054</v>
      </c>
      <c r="E12" s="84">
        <v>989635</v>
      </c>
      <c r="F12" s="84">
        <v>826742</v>
      </c>
      <c r="G12" s="85">
        <v>571671</v>
      </c>
      <c r="H12" s="80">
        <v>1</v>
      </c>
      <c r="I12" s="28">
        <v>3313629</v>
      </c>
      <c r="J12" s="70">
        <f t="shared" si="0"/>
        <v>4.7824907374965635</v>
      </c>
      <c r="K12" s="81">
        <f t="shared" si="1"/>
        <v>2.3934651296159064</v>
      </c>
      <c r="L12" s="82"/>
      <c r="M12" s="26" t="s">
        <v>6</v>
      </c>
      <c r="N12" s="27">
        <f t="shared" si="5"/>
        <v>2351215</v>
      </c>
      <c r="O12" s="110">
        <f t="shared" si="6"/>
        <v>2351154</v>
      </c>
      <c r="P12" s="111">
        <v>723506</v>
      </c>
      <c r="Q12" s="111">
        <v>741731</v>
      </c>
      <c r="R12" s="111">
        <v>503103</v>
      </c>
      <c r="S12" s="111">
        <v>382814</v>
      </c>
      <c r="T12" s="110">
        <v>61</v>
      </c>
      <c r="U12" s="109">
        <v>2380318</v>
      </c>
      <c r="V12" s="99">
        <f t="shared" si="7"/>
        <v>-1.2226517633358231</v>
      </c>
      <c r="W12" s="100">
        <f t="shared" si="2"/>
        <v>2.3822000376699695</v>
      </c>
    </row>
    <row r="13" spans="1:23" x14ac:dyDescent="0.25">
      <c r="A13" s="26" t="s">
        <v>7</v>
      </c>
      <c r="B13" s="28">
        <f t="shared" si="3"/>
        <v>2693586</v>
      </c>
      <c r="C13" s="27">
        <f t="shared" si="4"/>
        <v>2693586</v>
      </c>
      <c r="D13" s="83">
        <v>785234</v>
      </c>
      <c r="E13" s="84">
        <v>443917</v>
      </c>
      <c r="F13" s="84">
        <v>1257152</v>
      </c>
      <c r="G13" s="85">
        <v>207283</v>
      </c>
      <c r="H13" s="80">
        <v>0</v>
      </c>
      <c r="I13" s="28">
        <v>2118416</v>
      </c>
      <c r="J13" s="70">
        <f t="shared" si="0"/>
        <v>27.150946745115217</v>
      </c>
      <c r="K13" s="81">
        <f t="shared" si="1"/>
        <v>1.8568009545285931</v>
      </c>
      <c r="L13" s="82"/>
      <c r="M13" s="26" t="s">
        <v>7</v>
      </c>
      <c r="N13" s="27">
        <f t="shared" si="5"/>
        <v>1681512</v>
      </c>
      <c r="O13" s="110">
        <f t="shared" si="6"/>
        <v>1681512</v>
      </c>
      <c r="P13" s="111">
        <v>504781</v>
      </c>
      <c r="Q13" s="111">
        <v>306300</v>
      </c>
      <c r="R13" s="111">
        <v>741571</v>
      </c>
      <c r="S13" s="111">
        <v>128860</v>
      </c>
      <c r="T13" s="110">
        <v>0</v>
      </c>
      <c r="U13" s="109">
        <v>1383166</v>
      </c>
      <c r="V13" s="99">
        <f t="shared" si="7"/>
        <v>21.569789887837036</v>
      </c>
      <c r="W13" s="100">
        <f t="shared" si="2"/>
        <v>1.7036714846334793</v>
      </c>
    </row>
    <row r="14" spans="1:23" x14ac:dyDescent="0.25">
      <c r="A14" s="26" t="s">
        <v>8</v>
      </c>
      <c r="B14" s="28">
        <f t="shared" si="3"/>
        <v>2061189</v>
      </c>
      <c r="C14" s="27">
        <f t="shared" si="4"/>
        <v>2060704</v>
      </c>
      <c r="D14" s="83">
        <v>749402</v>
      </c>
      <c r="E14" s="84">
        <v>450916</v>
      </c>
      <c r="F14" s="84">
        <v>573097</v>
      </c>
      <c r="G14" s="85">
        <v>287289</v>
      </c>
      <c r="H14" s="80">
        <v>485</v>
      </c>
      <c r="I14" s="28">
        <v>1893912</v>
      </c>
      <c r="J14" s="70">
        <f t="shared" si="0"/>
        <v>8.8323533511588703</v>
      </c>
      <c r="K14" s="81">
        <f t="shared" si="1"/>
        <v>1.4208633779147337</v>
      </c>
      <c r="L14" s="82"/>
      <c r="M14" s="26" t="s">
        <v>8</v>
      </c>
      <c r="N14" s="27">
        <f t="shared" si="5"/>
        <v>1363857</v>
      </c>
      <c r="O14" s="110">
        <f t="shared" si="6"/>
        <v>1363857</v>
      </c>
      <c r="P14" s="111">
        <v>506024</v>
      </c>
      <c r="Q14" s="111">
        <v>314892</v>
      </c>
      <c r="R14" s="111">
        <v>349320</v>
      </c>
      <c r="S14" s="111">
        <v>193621</v>
      </c>
      <c r="T14" s="110">
        <v>0</v>
      </c>
      <c r="U14" s="109">
        <v>1348603</v>
      </c>
      <c r="V14" s="99">
        <f t="shared" si="7"/>
        <v>1.1310964012389118</v>
      </c>
      <c r="W14" s="100">
        <f t="shared" si="2"/>
        <v>1.3818303289050349</v>
      </c>
    </row>
    <row r="15" spans="1:23" x14ac:dyDescent="0.25">
      <c r="A15" s="26" t="s">
        <v>9</v>
      </c>
      <c r="B15" s="28">
        <f t="shared" si="3"/>
        <v>4692461</v>
      </c>
      <c r="C15" s="27">
        <f t="shared" si="4"/>
        <v>4687811</v>
      </c>
      <c r="D15" s="83">
        <v>1839380</v>
      </c>
      <c r="E15" s="84">
        <v>1366081</v>
      </c>
      <c r="F15" s="84">
        <v>1198673</v>
      </c>
      <c r="G15" s="85">
        <v>283677</v>
      </c>
      <c r="H15" s="80">
        <v>4650</v>
      </c>
      <c r="I15" s="28">
        <v>4600909</v>
      </c>
      <c r="J15" s="70">
        <f t="shared" si="0"/>
        <v>1.9898676544135081</v>
      </c>
      <c r="K15" s="81">
        <f t="shared" si="1"/>
        <v>3.234708698325651</v>
      </c>
      <c r="L15" s="82"/>
      <c r="M15" s="26" t="s">
        <v>9</v>
      </c>
      <c r="N15" s="27">
        <f t="shared" si="5"/>
        <v>3255892</v>
      </c>
      <c r="O15" s="110">
        <f t="shared" si="6"/>
        <v>3248424</v>
      </c>
      <c r="P15" s="111">
        <v>1285041</v>
      </c>
      <c r="Q15" s="111">
        <v>981099</v>
      </c>
      <c r="R15" s="111">
        <v>788300</v>
      </c>
      <c r="S15" s="111">
        <v>193984</v>
      </c>
      <c r="T15" s="110">
        <v>7468</v>
      </c>
      <c r="U15" s="109">
        <v>3240407</v>
      </c>
      <c r="V15" s="99">
        <f t="shared" si="7"/>
        <v>0.47787206977395125</v>
      </c>
      <c r="W15" s="100">
        <f t="shared" si="2"/>
        <v>3.2987991506728869</v>
      </c>
    </row>
    <row r="16" spans="1:23" x14ac:dyDescent="0.25">
      <c r="A16" s="26" t="s">
        <v>10</v>
      </c>
      <c r="B16" s="28">
        <f t="shared" si="3"/>
        <v>1214184</v>
      </c>
      <c r="C16" s="27">
        <f t="shared" si="4"/>
        <v>1214184</v>
      </c>
      <c r="D16" s="83">
        <v>535280</v>
      </c>
      <c r="E16" s="84">
        <v>173000</v>
      </c>
      <c r="F16" s="84">
        <v>367847</v>
      </c>
      <c r="G16" s="85">
        <v>138057</v>
      </c>
      <c r="H16" s="80">
        <v>0</v>
      </c>
      <c r="I16" s="28">
        <v>1215485</v>
      </c>
      <c r="J16" s="70">
        <f t="shared" si="0"/>
        <v>-0.10703546321015892</v>
      </c>
      <c r="K16" s="81">
        <f t="shared" si="1"/>
        <v>0.83698757350734121</v>
      </c>
      <c r="L16" s="82"/>
      <c r="M16" s="26" t="s">
        <v>10</v>
      </c>
      <c r="N16" s="27">
        <f t="shared" si="5"/>
        <v>748251</v>
      </c>
      <c r="O16" s="110">
        <f t="shared" si="6"/>
        <v>748251</v>
      </c>
      <c r="P16" s="111">
        <v>327429</v>
      </c>
      <c r="Q16" s="111">
        <v>128096</v>
      </c>
      <c r="R16" s="111">
        <v>209078</v>
      </c>
      <c r="S16" s="111">
        <v>83648</v>
      </c>
      <c r="T16" s="110">
        <v>0</v>
      </c>
      <c r="U16" s="109">
        <v>772777</v>
      </c>
      <c r="V16" s="99">
        <f t="shared" si="7"/>
        <v>-3.1737487011129986</v>
      </c>
      <c r="W16" s="100">
        <f t="shared" si="2"/>
        <v>0.75811168284763086</v>
      </c>
    </row>
    <row r="17" spans="1:23" x14ac:dyDescent="0.25">
      <c r="A17" s="26" t="s">
        <v>11</v>
      </c>
      <c r="B17" s="28">
        <f t="shared" si="3"/>
        <v>4639401</v>
      </c>
      <c r="C17" s="27">
        <f t="shared" si="4"/>
        <v>4630084</v>
      </c>
      <c r="D17" s="83">
        <v>1437444</v>
      </c>
      <c r="E17" s="84">
        <v>1851857</v>
      </c>
      <c r="F17" s="84">
        <v>955694</v>
      </c>
      <c r="G17" s="85">
        <v>385089</v>
      </c>
      <c r="H17" s="80">
        <v>9317</v>
      </c>
      <c r="I17" s="28">
        <v>4824666</v>
      </c>
      <c r="J17" s="70">
        <f t="shared" si="0"/>
        <v>-3.839954931595265</v>
      </c>
      <c r="K17" s="81">
        <f t="shared" si="1"/>
        <v>3.1981322316201926</v>
      </c>
      <c r="L17" s="82"/>
      <c r="M17" s="26" t="s">
        <v>11</v>
      </c>
      <c r="N17" s="27">
        <f t="shared" si="5"/>
        <v>3237941</v>
      </c>
      <c r="O17" s="110">
        <f t="shared" si="6"/>
        <v>3222762</v>
      </c>
      <c r="P17" s="111">
        <v>1002156</v>
      </c>
      <c r="Q17" s="111">
        <v>1343980</v>
      </c>
      <c r="R17" s="111">
        <v>615032</v>
      </c>
      <c r="S17" s="111">
        <v>261594</v>
      </c>
      <c r="T17" s="110">
        <v>15179</v>
      </c>
      <c r="U17" s="109">
        <v>2983105</v>
      </c>
      <c r="V17" s="99">
        <f t="shared" si="7"/>
        <v>8.5426426491859999</v>
      </c>
      <c r="W17" s="100">
        <f t="shared" si="2"/>
        <v>3.2806115868489858</v>
      </c>
    </row>
    <row r="18" spans="1:23" x14ac:dyDescent="0.25">
      <c r="A18" s="26" t="s">
        <v>12</v>
      </c>
      <c r="B18" s="28">
        <f t="shared" si="3"/>
        <v>1274923</v>
      </c>
      <c r="C18" s="27">
        <f t="shared" si="4"/>
        <v>1274909</v>
      </c>
      <c r="D18" s="83">
        <v>718554</v>
      </c>
      <c r="E18" s="84">
        <v>293201</v>
      </c>
      <c r="F18" s="84">
        <v>231839</v>
      </c>
      <c r="G18" s="85">
        <v>31315</v>
      </c>
      <c r="H18" s="80">
        <v>14</v>
      </c>
      <c r="I18" s="28">
        <v>1262311</v>
      </c>
      <c r="J18" s="70">
        <f t="shared" si="0"/>
        <v>0.99911986824166155</v>
      </c>
      <c r="K18" s="81">
        <f t="shared" si="1"/>
        <v>0.87885749456317985</v>
      </c>
      <c r="L18" s="82"/>
      <c r="M18" s="26" t="s">
        <v>12</v>
      </c>
      <c r="N18" s="27">
        <f t="shared" si="5"/>
        <v>883504</v>
      </c>
      <c r="O18" s="110">
        <f t="shared" si="6"/>
        <v>883504</v>
      </c>
      <c r="P18" s="111">
        <v>504276</v>
      </c>
      <c r="Q18" s="111">
        <v>209925</v>
      </c>
      <c r="R18" s="111">
        <v>149017</v>
      </c>
      <c r="S18" s="111">
        <v>20286</v>
      </c>
      <c r="T18" s="110">
        <v>0</v>
      </c>
      <c r="U18" s="109">
        <v>857690</v>
      </c>
      <c r="V18" s="99">
        <f t="shared" si="7"/>
        <v>3.0097121337546202</v>
      </c>
      <c r="W18" s="100">
        <f t="shared" si="2"/>
        <v>0.89514708866759041</v>
      </c>
    </row>
    <row r="19" spans="1:23" x14ac:dyDescent="0.25">
      <c r="A19" s="26" t="s">
        <v>13</v>
      </c>
      <c r="B19" s="28">
        <f t="shared" si="3"/>
        <v>2951403</v>
      </c>
      <c r="C19" s="27">
        <f t="shared" si="4"/>
        <v>2950704</v>
      </c>
      <c r="D19" s="83">
        <v>1295918</v>
      </c>
      <c r="E19" s="84">
        <v>640475</v>
      </c>
      <c r="F19" s="84">
        <v>704932</v>
      </c>
      <c r="G19" s="85">
        <v>309379</v>
      </c>
      <c r="H19" s="80">
        <v>699</v>
      </c>
      <c r="I19" s="28">
        <v>2863229</v>
      </c>
      <c r="J19" s="70">
        <f t="shared" si="0"/>
        <v>3.0795301388746763</v>
      </c>
      <c r="K19" s="81">
        <f t="shared" si="1"/>
        <v>2.0345249446643074</v>
      </c>
      <c r="L19" s="82"/>
      <c r="M19" s="26" t="s">
        <v>13</v>
      </c>
      <c r="N19" s="27">
        <f t="shared" si="5"/>
        <v>1929085</v>
      </c>
      <c r="O19" s="110">
        <f t="shared" si="6"/>
        <v>1929085</v>
      </c>
      <c r="P19" s="111">
        <v>834379</v>
      </c>
      <c r="Q19" s="111">
        <v>466683</v>
      </c>
      <c r="R19" s="111">
        <v>426384</v>
      </c>
      <c r="S19" s="111">
        <v>201639</v>
      </c>
      <c r="T19" s="110">
        <v>0</v>
      </c>
      <c r="U19" s="109">
        <v>1853503</v>
      </c>
      <c r="V19" s="99">
        <f t="shared" si="7"/>
        <v>4.0777921589552326</v>
      </c>
      <c r="W19" s="100">
        <f t="shared" si="2"/>
        <v>1.9545070781143252</v>
      </c>
    </row>
    <row r="20" spans="1:23" x14ac:dyDescent="0.25">
      <c r="A20" s="26" t="s">
        <v>14</v>
      </c>
      <c r="B20" s="28">
        <f>SUM(C20,H20)</f>
        <v>5954151</v>
      </c>
      <c r="C20" s="27">
        <f>SUM(D20:G20)</f>
        <v>5909633</v>
      </c>
      <c r="D20" s="83">
        <v>1735422</v>
      </c>
      <c r="E20" s="84">
        <v>1937331</v>
      </c>
      <c r="F20" s="84">
        <v>1208874</v>
      </c>
      <c r="G20" s="85">
        <v>1028006</v>
      </c>
      <c r="H20" s="80">
        <v>44518</v>
      </c>
      <c r="I20" s="28">
        <v>6915828</v>
      </c>
      <c r="J20" s="70">
        <f>(B20-I20)/I20*100</f>
        <v>-13.905449933109962</v>
      </c>
      <c r="K20" s="81">
        <f t="shared" si="1"/>
        <v>4.104444135144516</v>
      </c>
      <c r="L20" s="82"/>
      <c r="M20" s="101" t="s">
        <v>14</v>
      </c>
      <c r="N20" s="27">
        <f>SUM(O20,T20)</f>
        <v>4226763</v>
      </c>
      <c r="O20" s="110">
        <f>SUM(P20:S20)</f>
        <v>4191035</v>
      </c>
      <c r="P20" s="111">
        <v>1313304</v>
      </c>
      <c r="Q20" s="111">
        <v>1389587</v>
      </c>
      <c r="R20" s="111">
        <v>784674</v>
      </c>
      <c r="S20" s="111">
        <v>703470</v>
      </c>
      <c r="T20" s="110">
        <v>35728</v>
      </c>
      <c r="U20" s="109">
        <v>4359372</v>
      </c>
      <c r="V20" s="99">
        <f>(N20-U20)/U20*100</f>
        <v>-3.0419289750909075</v>
      </c>
      <c r="W20" s="100">
        <f t="shared" si="2"/>
        <v>4.2824645886582182</v>
      </c>
    </row>
    <row r="21" spans="1:23" x14ac:dyDescent="0.25">
      <c r="A21" s="26" t="s">
        <v>15</v>
      </c>
      <c r="B21" s="28">
        <f t="shared" si="3"/>
        <v>1786964</v>
      </c>
      <c r="C21" s="27">
        <f t="shared" si="4"/>
        <v>1786964</v>
      </c>
      <c r="D21" s="83">
        <v>691364</v>
      </c>
      <c r="E21" s="84">
        <v>414633</v>
      </c>
      <c r="F21" s="84">
        <v>562033</v>
      </c>
      <c r="G21" s="85">
        <v>118934</v>
      </c>
      <c r="H21" s="80">
        <v>0</v>
      </c>
      <c r="I21" s="28">
        <v>1598276</v>
      </c>
      <c r="J21" s="70">
        <f t="shared" si="0"/>
        <v>11.805720664015476</v>
      </c>
      <c r="K21" s="81">
        <f t="shared" si="1"/>
        <v>1.2318286703703658</v>
      </c>
      <c r="L21" s="82"/>
      <c r="M21" s="26" t="s">
        <v>15</v>
      </c>
      <c r="N21" s="27">
        <f t="shared" si="5"/>
        <v>1165182</v>
      </c>
      <c r="O21" s="110">
        <f t="shared" si="6"/>
        <v>1165182</v>
      </c>
      <c r="P21" s="111">
        <v>472572</v>
      </c>
      <c r="Q21" s="111">
        <v>280538</v>
      </c>
      <c r="R21" s="111">
        <v>334163</v>
      </c>
      <c r="S21" s="111">
        <v>77909</v>
      </c>
      <c r="T21" s="110">
        <v>0</v>
      </c>
      <c r="U21" s="109">
        <v>1013609</v>
      </c>
      <c r="V21" s="99">
        <f t="shared" si="7"/>
        <v>14.953793819904915</v>
      </c>
      <c r="W21" s="100">
        <f t="shared" si="2"/>
        <v>1.1805371283750614</v>
      </c>
    </row>
    <row r="22" spans="1:23" x14ac:dyDescent="0.25">
      <c r="A22" s="26" t="s">
        <v>16</v>
      </c>
      <c r="B22" s="28">
        <f t="shared" si="3"/>
        <v>3044823</v>
      </c>
      <c r="C22" s="27">
        <f t="shared" si="4"/>
        <v>3044332</v>
      </c>
      <c r="D22" s="83">
        <v>1584903</v>
      </c>
      <c r="E22" s="84">
        <v>483078</v>
      </c>
      <c r="F22" s="84">
        <v>634574</v>
      </c>
      <c r="G22" s="85">
        <v>341777</v>
      </c>
      <c r="H22" s="80">
        <v>491</v>
      </c>
      <c r="I22" s="28">
        <v>2879866</v>
      </c>
      <c r="J22" s="70">
        <f t="shared" si="0"/>
        <v>5.7279401194361128</v>
      </c>
      <c r="K22" s="81">
        <f t="shared" si="1"/>
        <v>2.0989232394178665</v>
      </c>
      <c r="L22" s="82"/>
      <c r="M22" s="26" t="s">
        <v>16</v>
      </c>
      <c r="N22" s="27">
        <f t="shared" si="5"/>
        <v>1968965</v>
      </c>
      <c r="O22" s="110">
        <f t="shared" si="6"/>
        <v>1968965</v>
      </c>
      <c r="P22" s="111">
        <v>1007169</v>
      </c>
      <c r="Q22" s="111">
        <v>355614</v>
      </c>
      <c r="R22" s="111">
        <v>384567</v>
      </c>
      <c r="S22" s="111">
        <v>221615</v>
      </c>
      <c r="T22" s="110">
        <v>0</v>
      </c>
      <c r="U22" s="109">
        <v>1961826</v>
      </c>
      <c r="V22" s="99">
        <f t="shared" si="7"/>
        <v>0.36389567678275236</v>
      </c>
      <c r="W22" s="100">
        <f t="shared" si="2"/>
        <v>1.9949126290751171</v>
      </c>
    </row>
    <row r="23" spans="1:23" x14ac:dyDescent="0.25">
      <c r="A23" s="26" t="s">
        <v>17</v>
      </c>
      <c r="B23" s="28">
        <f t="shared" si="3"/>
        <v>1725784</v>
      </c>
      <c r="C23" s="27">
        <f t="shared" si="4"/>
        <v>1725784</v>
      </c>
      <c r="D23" s="83">
        <v>822922</v>
      </c>
      <c r="E23" s="84">
        <v>175566</v>
      </c>
      <c r="F23" s="84">
        <v>545023</v>
      </c>
      <c r="G23" s="85">
        <v>182273</v>
      </c>
      <c r="H23" s="80">
        <v>0</v>
      </c>
      <c r="I23" s="28">
        <v>1535194</v>
      </c>
      <c r="J23" s="70">
        <f t="shared" si="0"/>
        <v>12.414717618750464</v>
      </c>
      <c r="K23" s="81">
        <f t="shared" si="1"/>
        <v>1.1896547496572127</v>
      </c>
      <c r="L23" s="82"/>
      <c r="M23" s="26" t="s">
        <v>17</v>
      </c>
      <c r="N23" s="27">
        <f t="shared" si="5"/>
        <v>1042787</v>
      </c>
      <c r="O23" s="110">
        <f t="shared" si="6"/>
        <v>1042787</v>
      </c>
      <c r="P23" s="111">
        <v>514197</v>
      </c>
      <c r="Q23" s="111">
        <v>120043</v>
      </c>
      <c r="R23" s="111">
        <v>296062</v>
      </c>
      <c r="S23" s="111">
        <v>112485</v>
      </c>
      <c r="T23" s="110">
        <v>0</v>
      </c>
      <c r="U23" s="109">
        <v>934917</v>
      </c>
      <c r="V23" s="99">
        <f t="shared" si="7"/>
        <v>11.537922617729702</v>
      </c>
      <c r="W23" s="100">
        <f t="shared" si="2"/>
        <v>1.0565291692515377</v>
      </c>
    </row>
    <row r="24" spans="1:23" x14ac:dyDescent="0.25">
      <c r="A24" s="26" t="s">
        <v>18</v>
      </c>
      <c r="B24" s="28">
        <f t="shared" si="3"/>
        <v>6642801</v>
      </c>
      <c r="C24" s="27">
        <f t="shared" si="4"/>
        <v>6629680</v>
      </c>
      <c r="D24" s="83">
        <v>2147708</v>
      </c>
      <c r="E24" s="84">
        <v>1538889</v>
      </c>
      <c r="F24" s="84">
        <v>1992164</v>
      </c>
      <c r="G24" s="85">
        <v>950919</v>
      </c>
      <c r="H24" s="80">
        <v>13121</v>
      </c>
      <c r="I24" s="28">
        <v>6056304</v>
      </c>
      <c r="J24" s="70">
        <f t="shared" si="0"/>
        <v>9.6840746435449745</v>
      </c>
      <c r="K24" s="81">
        <f t="shared" si="1"/>
        <v>4.5791592462774497</v>
      </c>
      <c r="L24" s="82"/>
      <c r="M24" s="26" t="s">
        <v>18</v>
      </c>
      <c r="N24" s="27">
        <f t="shared" si="5"/>
        <v>4506065</v>
      </c>
      <c r="O24" s="110">
        <f t="shared" si="6"/>
        <v>4491573</v>
      </c>
      <c r="P24" s="111">
        <v>1508159</v>
      </c>
      <c r="Q24" s="111">
        <v>1100412</v>
      </c>
      <c r="R24" s="111">
        <v>1249459</v>
      </c>
      <c r="S24" s="111">
        <v>633543</v>
      </c>
      <c r="T24" s="110">
        <v>14492</v>
      </c>
      <c r="U24" s="109">
        <v>4259664</v>
      </c>
      <c r="V24" s="99">
        <f t="shared" si="7"/>
        <v>5.784517276480023</v>
      </c>
      <c r="W24" s="100">
        <f t="shared" si="2"/>
        <v>4.565447316703632</v>
      </c>
    </row>
    <row r="25" spans="1:23" x14ac:dyDescent="0.25">
      <c r="A25" s="26" t="s">
        <v>19</v>
      </c>
      <c r="B25" s="28">
        <f t="shared" si="3"/>
        <v>7382805</v>
      </c>
      <c r="C25" s="27">
        <f t="shared" si="4"/>
        <v>7376773</v>
      </c>
      <c r="D25" s="83">
        <v>3206657</v>
      </c>
      <c r="E25" s="84">
        <v>1022433</v>
      </c>
      <c r="F25" s="84">
        <v>2331313</v>
      </c>
      <c r="G25" s="85">
        <v>816370</v>
      </c>
      <c r="H25" s="80">
        <v>6032</v>
      </c>
      <c r="I25" s="28">
        <v>6653373</v>
      </c>
      <c r="J25" s="70">
        <f t="shared" si="0"/>
        <v>10.963341451020407</v>
      </c>
      <c r="K25" s="81">
        <f t="shared" si="1"/>
        <v>5.0892748073009244</v>
      </c>
      <c r="L25" s="82"/>
      <c r="M25" s="26" t="s">
        <v>19</v>
      </c>
      <c r="N25" s="27">
        <f t="shared" si="5"/>
        <v>4634623</v>
      </c>
      <c r="O25" s="110">
        <f t="shared" si="6"/>
        <v>4634556</v>
      </c>
      <c r="P25" s="111">
        <v>2100153</v>
      </c>
      <c r="Q25" s="111">
        <v>659827</v>
      </c>
      <c r="R25" s="111">
        <v>1413824</v>
      </c>
      <c r="S25" s="111">
        <v>460752</v>
      </c>
      <c r="T25" s="110">
        <v>67</v>
      </c>
      <c r="U25" s="109">
        <v>4457262</v>
      </c>
      <c r="V25" s="99">
        <f t="shared" si="7"/>
        <v>3.9791468394723037</v>
      </c>
      <c r="W25" s="100">
        <f t="shared" si="2"/>
        <v>4.6956994937451944</v>
      </c>
    </row>
    <row r="26" spans="1:23" x14ac:dyDescent="0.25">
      <c r="A26" s="26" t="s">
        <v>20</v>
      </c>
      <c r="B26" s="28">
        <f t="shared" si="3"/>
        <v>3401417</v>
      </c>
      <c r="C26" s="27">
        <f t="shared" si="4"/>
        <v>3401067</v>
      </c>
      <c r="D26" s="83">
        <v>1583276</v>
      </c>
      <c r="E26" s="84">
        <v>796041</v>
      </c>
      <c r="F26" s="84">
        <v>755665</v>
      </c>
      <c r="G26" s="85">
        <v>266085</v>
      </c>
      <c r="H26" s="80">
        <v>350</v>
      </c>
      <c r="I26" s="28">
        <v>2788448</v>
      </c>
      <c r="J26" s="70">
        <f t="shared" si="0"/>
        <v>21.982443280276339</v>
      </c>
      <c r="K26" s="81">
        <f t="shared" si="1"/>
        <v>2.3447383274006408</v>
      </c>
      <c r="L26" s="82"/>
      <c r="M26" s="26" t="s">
        <v>20</v>
      </c>
      <c r="N26" s="27">
        <f t="shared" si="5"/>
        <v>2189757</v>
      </c>
      <c r="O26" s="110">
        <f t="shared" si="6"/>
        <v>2189752</v>
      </c>
      <c r="P26" s="111">
        <v>1015276</v>
      </c>
      <c r="Q26" s="111">
        <v>569515</v>
      </c>
      <c r="R26" s="111">
        <v>444378</v>
      </c>
      <c r="S26" s="111">
        <v>160583</v>
      </c>
      <c r="T26" s="110">
        <v>5</v>
      </c>
      <c r="U26" s="109">
        <v>2013265</v>
      </c>
      <c r="V26" s="99">
        <f t="shared" si="7"/>
        <v>8.7664564774135556</v>
      </c>
      <c r="W26" s="100">
        <f t="shared" si="2"/>
        <v>2.218614294264063</v>
      </c>
    </row>
    <row r="27" spans="1:23" x14ac:dyDescent="0.25">
      <c r="A27" s="26" t="s">
        <v>21</v>
      </c>
      <c r="B27" s="28">
        <f t="shared" si="3"/>
        <v>2031939</v>
      </c>
      <c r="C27" s="27">
        <f t="shared" si="4"/>
        <v>2031939</v>
      </c>
      <c r="D27" s="83">
        <v>790214</v>
      </c>
      <c r="E27" s="84">
        <v>563535</v>
      </c>
      <c r="F27" s="84">
        <v>446713</v>
      </c>
      <c r="G27" s="85">
        <v>231477</v>
      </c>
      <c r="H27" s="80">
        <v>0</v>
      </c>
      <c r="I27" s="28">
        <v>1483098</v>
      </c>
      <c r="J27" s="70">
        <f t="shared" si="0"/>
        <v>37.006387979755893</v>
      </c>
      <c r="K27" s="81">
        <f t="shared" si="1"/>
        <v>1.4007001353377522</v>
      </c>
      <c r="L27" s="82"/>
      <c r="M27" s="26" t="s">
        <v>21</v>
      </c>
      <c r="N27" s="27">
        <f t="shared" si="5"/>
        <v>1288708</v>
      </c>
      <c r="O27" s="110">
        <f t="shared" si="6"/>
        <v>1288708</v>
      </c>
      <c r="P27" s="111">
        <v>501017</v>
      </c>
      <c r="Q27" s="111">
        <v>396539</v>
      </c>
      <c r="R27" s="111">
        <v>248448</v>
      </c>
      <c r="S27" s="111">
        <v>142704</v>
      </c>
      <c r="T27" s="110">
        <v>0</v>
      </c>
      <c r="U27" s="109">
        <v>1200685</v>
      </c>
      <c r="V27" s="99">
        <f t="shared" si="7"/>
        <v>7.3310651836243483</v>
      </c>
      <c r="W27" s="100">
        <f t="shared" si="2"/>
        <v>1.305690992166004</v>
      </c>
    </row>
    <row r="28" spans="1:23" x14ac:dyDescent="0.25">
      <c r="A28" s="26" t="s">
        <v>22</v>
      </c>
      <c r="B28" s="28">
        <f t="shared" si="3"/>
        <v>2927248</v>
      </c>
      <c r="C28" s="27">
        <f t="shared" si="4"/>
        <v>2927247</v>
      </c>
      <c r="D28" s="83">
        <v>836922</v>
      </c>
      <c r="E28" s="84">
        <v>1407243</v>
      </c>
      <c r="F28" s="84">
        <v>406903</v>
      </c>
      <c r="G28" s="85">
        <v>276179</v>
      </c>
      <c r="H28" s="80">
        <v>1</v>
      </c>
      <c r="I28" s="28">
        <v>2917172</v>
      </c>
      <c r="J28" s="70">
        <f t="shared" si="0"/>
        <v>0.34540301360358594</v>
      </c>
      <c r="K28" s="81">
        <f t="shared" si="1"/>
        <v>2.0178738976746668</v>
      </c>
      <c r="L28" s="82"/>
      <c r="M28" s="26" t="s">
        <v>22</v>
      </c>
      <c r="N28" s="27">
        <f t="shared" si="5"/>
        <v>2071923</v>
      </c>
      <c r="O28" s="110">
        <f t="shared" si="6"/>
        <v>2071923</v>
      </c>
      <c r="P28" s="111">
        <v>583707</v>
      </c>
      <c r="Q28" s="111">
        <v>1039800</v>
      </c>
      <c r="R28" s="111">
        <v>265145</v>
      </c>
      <c r="S28" s="111">
        <v>183271</v>
      </c>
      <c r="T28" s="110">
        <v>0</v>
      </c>
      <c r="U28" s="109">
        <v>2028967</v>
      </c>
      <c r="V28" s="99">
        <f t="shared" si="7"/>
        <v>2.1171364541660855</v>
      </c>
      <c r="W28" s="100">
        <f t="shared" si="2"/>
        <v>2.0992274414076451</v>
      </c>
    </row>
    <row r="29" spans="1:23" x14ac:dyDescent="0.25">
      <c r="A29" s="26" t="s">
        <v>23</v>
      </c>
      <c r="B29" s="28">
        <f t="shared" si="3"/>
        <v>3215308</v>
      </c>
      <c r="C29" s="27">
        <f t="shared" si="4"/>
        <v>3214402</v>
      </c>
      <c r="D29" s="83">
        <v>1222981</v>
      </c>
      <c r="E29" s="84">
        <v>889575</v>
      </c>
      <c r="F29" s="84">
        <v>789635</v>
      </c>
      <c r="G29" s="85">
        <v>312211</v>
      </c>
      <c r="H29" s="80">
        <v>906</v>
      </c>
      <c r="I29" s="28">
        <v>3120868</v>
      </c>
      <c r="J29" s="70">
        <f t="shared" si="0"/>
        <v>3.0260812056133104</v>
      </c>
      <c r="K29" s="81">
        <f t="shared" si="1"/>
        <v>2.2164456466225402</v>
      </c>
      <c r="L29" s="82"/>
      <c r="M29" s="26" t="s">
        <v>23</v>
      </c>
      <c r="N29" s="27">
        <f t="shared" si="5"/>
        <v>2181357</v>
      </c>
      <c r="O29" s="110">
        <f t="shared" si="6"/>
        <v>2181043</v>
      </c>
      <c r="P29" s="111">
        <v>846458</v>
      </c>
      <c r="Q29" s="111">
        <v>625221</v>
      </c>
      <c r="R29" s="111">
        <v>503020</v>
      </c>
      <c r="S29" s="111">
        <v>206344</v>
      </c>
      <c r="T29" s="110">
        <v>314</v>
      </c>
      <c r="U29" s="109">
        <v>2163773</v>
      </c>
      <c r="V29" s="99">
        <f t="shared" si="7"/>
        <v>0.81265456219298415</v>
      </c>
      <c r="W29" s="100">
        <f t="shared" si="2"/>
        <v>2.2101035964689113</v>
      </c>
    </row>
    <row r="30" spans="1:23" x14ac:dyDescent="0.25">
      <c r="A30" s="26" t="s">
        <v>24</v>
      </c>
      <c r="B30" s="28">
        <f t="shared" si="3"/>
        <v>19417181</v>
      </c>
      <c r="C30" s="27">
        <f t="shared" si="4"/>
        <v>19118767</v>
      </c>
      <c r="D30" s="83">
        <v>5405703</v>
      </c>
      <c r="E30" s="84">
        <v>4635768</v>
      </c>
      <c r="F30" s="84">
        <v>5584975</v>
      </c>
      <c r="G30" s="85">
        <v>3492321</v>
      </c>
      <c r="H30" s="80">
        <v>298414</v>
      </c>
      <c r="I30" s="28">
        <v>20393052</v>
      </c>
      <c r="J30" s="70">
        <f t="shared" si="0"/>
        <v>-4.7853111932436594</v>
      </c>
      <c r="K30" s="81">
        <f t="shared" si="1"/>
        <v>13.38507113381732</v>
      </c>
      <c r="L30" s="82"/>
      <c r="M30" s="26" t="s">
        <v>24</v>
      </c>
      <c r="N30" s="27">
        <f t="shared" si="5"/>
        <v>13631562</v>
      </c>
      <c r="O30" s="110">
        <f t="shared" si="6"/>
        <v>13501817</v>
      </c>
      <c r="P30" s="111">
        <v>4024351</v>
      </c>
      <c r="Q30" s="111">
        <v>3290130</v>
      </c>
      <c r="R30" s="111">
        <v>3688141</v>
      </c>
      <c r="S30" s="111">
        <v>2499195</v>
      </c>
      <c r="T30" s="110">
        <v>129745</v>
      </c>
      <c r="U30" s="109">
        <v>12957617</v>
      </c>
      <c r="V30" s="99">
        <f t="shared" si="7"/>
        <v>5.2011492545272793</v>
      </c>
      <c r="W30" s="100">
        <f t="shared" si="2"/>
        <v>13.81120293546125</v>
      </c>
    </row>
    <row r="31" spans="1:23" x14ac:dyDescent="0.25">
      <c r="A31" s="26" t="s">
        <v>25</v>
      </c>
      <c r="B31" s="28">
        <f t="shared" si="3"/>
        <v>3332754</v>
      </c>
      <c r="C31" s="27">
        <f t="shared" si="4"/>
        <v>3332735</v>
      </c>
      <c r="D31" s="83">
        <v>840133</v>
      </c>
      <c r="E31" s="84">
        <v>1254650</v>
      </c>
      <c r="F31" s="84">
        <v>720441</v>
      </c>
      <c r="G31" s="85">
        <v>517511</v>
      </c>
      <c r="H31" s="80">
        <v>19</v>
      </c>
      <c r="I31" s="28">
        <v>2915205</v>
      </c>
      <c r="J31" s="70">
        <f t="shared" si="0"/>
        <v>14.323143655420459</v>
      </c>
      <c r="K31" s="81">
        <f t="shared" si="1"/>
        <v>2.2974060632959135</v>
      </c>
      <c r="L31" s="82"/>
      <c r="M31" s="26" t="s">
        <v>25</v>
      </c>
      <c r="N31" s="27">
        <f t="shared" si="5"/>
        <v>2265898</v>
      </c>
      <c r="O31" s="110">
        <f t="shared" si="6"/>
        <v>2265898</v>
      </c>
      <c r="P31" s="111">
        <v>607827</v>
      </c>
      <c r="Q31" s="111">
        <v>872049</v>
      </c>
      <c r="R31" s="111">
        <v>443323</v>
      </c>
      <c r="S31" s="111">
        <v>342699</v>
      </c>
      <c r="T31" s="110">
        <v>0</v>
      </c>
      <c r="U31" s="109">
        <v>2142518</v>
      </c>
      <c r="V31" s="99">
        <f t="shared" si="7"/>
        <v>5.7586447348400345</v>
      </c>
      <c r="W31" s="100">
        <f t="shared" si="2"/>
        <v>2.2957587038855691</v>
      </c>
    </row>
    <row r="32" spans="1:23" x14ac:dyDescent="0.25">
      <c r="A32" s="26" t="s">
        <v>26</v>
      </c>
      <c r="B32" s="28">
        <f t="shared" si="3"/>
        <v>5262587</v>
      </c>
      <c r="C32" s="27">
        <f t="shared" si="4"/>
        <v>5262503</v>
      </c>
      <c r="D32" s="83">
        <v>1443719</v>
      </c>
      <c r="E32" s="84">
        <v>2101454</v>
      </c>
      <c r="F32" s="84">
        <v>981646</v>
      </c>
      <c r="G32" s="85">
        <v>735684</v>
      </c>
      <c r="H32" s="80">
        <v>84</v>
      </c>
      <c r="I32" s="28">
        <v>4101932</v>
      </c>
      <c r="J32" s="70">
        <f t="shared" si="0"/>
        <v>28.295325227234386</v>
      </c>
      <c r="K32" s="81">
        <f t="shared" si="1"/>
        <v>3.6277202825117758</v>
      </c>
      <c r="L32" s="82"/>
      <c r="M32" s="26" t="s">
        <v>26</v>
      </c>
      <c r="N32" s="27">
        <f t="shared" si="5"/>
        <v>3525712</v>
      </c>
      <c r="O32" s="110">
        <f t="shared" si="6"/>
        <v>3525712</v>
      </c>
      <c r="P32" s="111">
        <v>973350</v>
      </c>
      <c r="Q32" s="111">
        <v>1490567</v>
      </c>
      <c r="R32" s="111">
        <v>585148</v>
      </c>
      <c r="S32" s="111">
        <v>476647</v>
      </c>
      <c r="T32" s="110">
        <v>0</v>
      </c>
      <c r="U32" s="109">
        <v>3228039</v>
      </c>
      <c r="V32" s="99">
        <f t="shared" si="7"/>
        <v>9.2214809052802647</v>
      </c>
      <c r="W32" s="100">
        <f t="shared" si="2"/>
        <v>3.5721749219928691</v>
      </c>
    </row>
    <row r="33" spans="1:23" x14ac:dyDescent="0.25">
      <c r="A33" s="26" t="s">
        <v>27</v>
      </c>
      <c r="B33" s="28">
        <f t="shared" si="3"/>
        <v>9172658</v>
      </c>
      <c r="C33" s="27">
        <f t="shared" si="4"/>
        <v>9171533</v>
      </c>
      <c r="D33" s="83">
        <v>2991752</v>
      </c>
      <c r="E33" s="84">
        <v>2871960</v>
      </c>
      <c r="F33" s="84">
        <v>2146894</v>
      </c>
      <c r="G33" s="85">
        <v>1160927</v>
      </c>
      <c r="H33" s="80">
        <v>1125</v>
      </c>
      <c r="I33" s="28">
        <v>8562983</v>
      </c>
      <c r="J33" s="70">
        <f t="shared" si="0"/>
        <v>7.1198903466233672</v>
      </c>
      <c r="K33" s="81">
        <f t="shared" si="1"/>
        <v>6.3230949856304326</v>
      </c>
      <c r="L33" s="82"/>
      <c r="M33" s="26" t="s">
        <v>27</v>
      </c>
      <c r="N33" s="27">
        <f t="shared" si="5"/>
        <v>6434069</v>
      </c>
      <c r="O33" s="110">
        <f t="shared" si="6"/>
        <v>6433841</v>
      </c>
      <c r="P33" s="111">
        <v>2240411</v>
      </c>
      <c r="Q33" s="111">
        <v>1975048</v>
      </c>
      <c r="R33" s="111">
        <v>1390712</v>
      </c>
      <c r="S33" s="111">
        <v>827670</v>
      </c>
      <c r="T33" s="110">
        <v>228</v>
      </c>
      <c r="U33" s="109">
        <v>5639465</v>
      </c>
      <c r="V33" s="99">
        <f t="shared" si="7"/>
        <v>14.090059961361584</v>
      </c>
      <c r="W33" s="100">
        <f t="shared" si="2"/>
        <v>6.5188591490659862</v>
      </c>
    </row>
    <row r="34" spans="1:23" x14ac:dyDescent="0.25">
      <c r="A34" s="26" t="s">
        <v>28</v>
      </c>
      <c r="B34" s="28">
        <f t="shared" si="3"/>
        <v>3341951</v>
      </c>
      <c r="C34" s="27">
        <f t="shared" si="4"/>
        <v>3341775</v>
      </c>
      <c r="D34" s="83">
        <v>1373046</v>
      </c>
      <c r="E34" s="84">
        <v>1263955</v>
      </c>
      <c r="F34" s="84">
        <v>588662</v>
      </c>
      <c r="G34" s="85">
        <v>116112</v>
      </c>
      <c r="H34" s="80">
        <v>176</v>
      </c>
      <c r="I34" s="28">
        <v>3587159</v>
      </c>
      <c r="J34" s="70">
        <f t="shared" si="0"/>
        <v>-6.8357159523734516</v>
      </c>
      <c r="K34" s="81">
        <f t="shared" si="1"/>
        <v>2.3037459382354175</v>
      </c>
      <c r="L34" s="82"/>
      <c r="M34" s="26" t="s">
        <v>28</v>
      </c>
      <c r="N34" s="27">
        <f t="shared" si="5"/>
        <v>2348915</v>
      </c>
      <c r="O34" s="110">
        <f t="shared" si="6"/>
        <v>2348915</v>
      </c>
      <c r="P34" s="111">
        <v>983450</v>
      </c>
      <c r="Q34" s="111">
        <v>924877</v>
      </c>
      <c r="R34" s="111">
        <v>367827</v>
      </c>
      <c r="S34" s="111">
        <v>72761</v>
      </c>
      <c r="T34" s="110">
        <v>0</v>
      </c>
      <c r="U34" s="109">
        <v>2171167</v>
      </c>
      <c r="V34" s="99">
        <f t="shared" si="7"/>
        <v>8.186749338028811</v>
      </c>
      <c r="W34" s="100">
        <f t="shared" si="2"/>
        <v>2.3798697275593925</v>
      </c>
    </row>
    <row r="35" spans="1:23" x14ac:dyDescent="0.25">
      <c r="A35" s="26" t="s">
        <v>29</v>
      </c>
      <c r="B35" s="28">
        <f t="shared" si="3"/>
        <v>3500047</v>
      </c>
      <c r="C35" s="27">
        <f t="shared" si="4"/>
        <v>3499404</v>
      </c>
      <c r="D35" s="83">
        <v>1532326</v>
      </c>
      <c r="E35" s="84">
        <v>1249647</v>
      </c>
      <c r="F35" s="84">
        <v>584787</v>
      </c>
      <c r="G35" s="85">
        <v>132644</v>
      </c>
      <c r="H35" s="80">
        <v>643</v>
      </c>
      <c r="I35" s="28">
        <v>3590472</v>
      </c>
      <c r="J35" s="70">
        <f t="shared" si="0"/>
        <v>-2.5184711090909495</v>
      </c>
      <c r="K35" s="81">
        <f t="shared" si="1"/>
        <v>2.4127280920285963</v>
      </c>
      <c r="L35" s="82"/>
      <c r="M35" s="26" t="s">
        <v>29</v>
      </c>
      <c r="N35" s="27">
        <f t="shared" si="5"/>
        <v>2411162</v>
      </c>
      <c r="O35" s="110">
        <f t="shared" si="6"/>
        <v>2410920</v>
      </c>
      <c r="P35" s="111">
        <v>1078430</v>
      </c>
      <c r="Q35" s="111">
        <v>877182</v>
      </c>
      <c r="R35" s="111">
        <v>366558</v>
      </c>
      <c r="S35" s="111">
        <v>88750</v>
      </c>
      <c r="T35" s="110">
        <v>242</v>
      </c>
      <c r="U35" s="109">
        <v>2249613</v>
      </c>
      <c r="V35" s="99">
        <f t="shared" si="7"/>
        <v>7.1811907203594583</v>
      </c>
      <c r="W35" s="100">
        <f t="shared" si="2"/>
        <v>2.4429370377563937</v>
      </c>
    </row>
    <row r="36" spans="1:23" x14ac:dyDescent="0.25">
      <c r="A36" s="26" t="s">
        <v>30</v>
      </c>
      <c r="B36" s="28">
        <f t="shared" si="3"/>
        <v>7758748</v>
      </c>
      <c r="C36" s="27">
        <f t="shared" si="4"/>
        <v>7742913</v>
      </c>
      <c r="D36" s="83">
        <v>2280227</v>
      </c>
      <c r="E36" s="84">
        <v>3023947</v>
      </c>
      <c r="F36" s="84">
        <v>1835847</v>
      </c>
      <c r="G36" s="85">
        <v>602892</v>
      </c>
      <c r="H36" s="80">
        <v>15835</v>
      </c>
      <c r="I36" s="28">
        <v>7563170</v>
      </c>
      <c r="J36" s="70">
        <f t="shared" si="0"/>
        <v>2.5859262716559326</v>
      </c>
      <c r="K36" s="81">
        <f t="shared" si="1"/>
        <v>5.3484279664160761</v>
      </c>
      <c r="L36" s="82"/>
      <c r="M36" s="26" t="s">
        <v>30</v>
      </c>
      <c r="N36" s="27">
        <f t="shared" si="5"/>
        <v>5388003</v>
      </c>
      <c r="O36" s="110">
        <f t="shared" si="6"/>
        <v>5361124</v>
      </c>
      <c r="P36" s="111">
        <v>1648535</v>
      </c>
      <c r="Q36" s="111">
        <v>2120550</v>
      </c>
      <c r="R36" s="111">
        <v>1185625</v>
      </c>
      <c r="S36" s="111">
        <v>406414</v>
      </c>
      <c r="T36" s="110">
        <v>26879</v>
      </c>
      <c r="U36" s="109">
        <v>4951984</v>
      </c>
      <c r="V36" s="99">
        <f t="shared" si="7"/>
        <v>8.8049355571423487</v>
      </c>
      <c r="W36" s="100">
        <f t="shared" si="2"/>
        <v>5.4590077681394122</v>
      </c>
    </row>
    <row r="37" spans="1:23" x14ac:dyDescent="0.25">
      <c r="A37" s="26" t="s">
        <v>32</v>
      </c>
      <c r="B37" s="28">
        <f t="shared" si="3"/>
        <v>3089594</v>
      </c>
      <c r="C37" s="27">
        <f t="shared" si="4"/>
        <v>3089003</v>
      </c>
      <c r="D37" s="83">
        <v>1144906</v>
      </c>
      <c r="E37" s="84">
        <v>935591</v>
      </c>
      <c r="F37" s="84">
        <v>644235</v>
      </c>
      <c r="G37" s="85">
        <v>364271</v>
      </c>
      <c r="H37" s="80">
        <v>591</v>
      </c>
      <c r="I37" s="28">
        <v>3093504</v>
      </c>
      <c r="J37" s="70">
        <f t="shared" si="0"/>
        <v>-0.12639388861304204</v>
      </c>
      <c r="K37" s="81">
        <f t="shared" si="1"/>
        <v>2.1297857533807396</v>
      </c>
      <c r="L37" s="82"/>
      <c r="M37" s="26" t="s">
        <v>32</v>
      </c>
      <c r="N37" s="27">
        <f t="shared" si="5"/>
        <v>2107320</v>
      </c>
      <c r="O37" s="110">
        <f t="shared" si="6"/>
        <v>2107292</v>
      </c>
      <c r="P37" s="111">
        <v>806962</v>
      </c>
      <c r="Q37" s="111">
        <v>667728</v>
      </c>
      <c r="R37" s="111">
        <v>396657</v>
      </c>
      <c r="S37" s="111">
        <v>235945</v>
      </c>
      <c r="T37" s="110">
        <v>28</v>
      </c>
      <c r="U37" s="109">
        <v>1982502</v>
      </c>
      <c r="V37" s="99">
        <f t="shared" si="7"/>
        <v>6.2959835601679091</v>
      </c>
      <c r="W37" s="100">
        <f t="shared" si="2"/>
        <v>2.135090914009429</v>
      </c>
    </row>
    <row r="38" spans="1:23" x14ac:dyDescent="0.25">
      <c r="A38" s="26" t="s">
        <v>33</v>
      </c>
      <c r="B38" s="28">
        <f>SUM(C38,H38)</f>
        <v>5456860</v>
      </c>
      <c r="C38" s="27">
        <f t="shared" si="4"/>
        <v>5444070</v>
      </c>
      <c r="D38" s="83">
        <v>2190617</v>
      </c>
      <c r="E38" s="84">
        <v>1222460</v>
      </c>
      <c r="F38" s="84">
        <v>1276583</v>
      </c>
      <c r="G38" s="85">
        <v>754410</v>
      </c>
      <c r="H38" s="80">
        <v>12790</v>
      </c>
      <c r="I38" s="28">
        <v>5681878</v>
      </c>
      <c r="J38" s="70">
        <f t="shared" si="0"/>
        <v>-3.9602751062236816</v>
      </c>
      <c r="K38" s="81">
        <f t="shared" si="1"/>
        <v>3.7616407483291412</v>
      </c>
      <c r="L38" s="82"/>
      <c r="M38" s="26" t="s">
        <v>33</v>
      </c>
      <c r="N38" s="27">
        <f t="shared" si="5"/>
        <v>3739296</v>
      </c>
      <c r="O38" s="110">
        <f t="shared" si="6"/>
        <v>3712466</v>
      </c>
      <c r="P38" s="111">
        <v>1551630</v>
      </c>
      <c r="Q38" s="111">
        <v>815355</v>
      </c>
      <c r="R38" s="111">
        <v>833396</v>
      </c>
      <c r="S38" s="111">
        <v>512085</v>
      </c>
      <c r="T38" s="110">
        <v>26830</v>
      </c>
      <c r="U38" s="109">
        <v>3926209</v>
      </c>
      <c r="V38" s="99">
        <f t="shared" si="7"/>
        <v>-4.7606482487305177</v>
      </c>
      <c r="W38" s="100">
        <f t="shared" si="2"/>
        <v>3.7885735979309274</v>
      </c>
    </row>
    <row r="39" spans="1:23" x14ac:dyDescent="0.25">
      <c r="A39" s="26" t="s">
        <v>34</v>
      </c>
      <c r="B39" s="28">
        <f t="shared" si="3"/>
        <v>2060510</v>
      </c>
      <c r="C39" s="27">
        <f t="shared" si="4"/>
        <v>2060510</v>
      </c>
      <c r="D39" s="83">
        <v>935349</v>
      </c>
      <c r="E39" s="84">
        <v>499388</v>
      </c>
      <c r="F39" s="84">
        <v>379964</v>
      </c>
      <c r="G39" s="85">
        <v>245809</v>
      </c>
      <c r="H39" s="80">
        <v>0</v>
      </c>
      <c r="I39" s="28">
        <v>1725140</v>
      </c>
      <c r="J39" s="70">
        <f t="shared" si="0"/>
        <v>19.440161378206984</v>
      </c>
      <c r="K39" s="81">
        <f t="shared" si="1"/>
        <v>1.420395314950297</v>
      </c>
      <c r="L39" s="82"/>
      <c r="M39" s="26" t="s">
        <v>34</v>
      </c>
      <c r="N39" s="27">
        <f t="shared" si="5"/>
        <v>1317315</v>
      </c>
      <c r="O39" s="110">
        <f t="shared" si="6"/>
        <v>1317215</v>
      </c>
      <c r="P39" s="111">
        <v>604961</v>
      </c>
      <c r="Q39" s="111">
        <v>354483</v>
      </c>
      <c r="R39" s="111">
        <v>208378</v>
      </c>
      <c r="S39" s="111">
        <v>149393</v>
      </c>
      <c r="T39" s="110">
        <v>100</v>
      </c>
      <c r="U39" s="109">
        <v>1300140</v>
      </c>
      <c r="V39" s="99">
        <f t="shared" si="7"/>
        <v>1.321011583367945</v>
      </c>
      <c r="W39" s="100">
        <f t="shared" si="2"/>
        <v>1.3346749840500405</v>
      </c>
    </row>
    <row r="40" spans="1:23" x14ac:dyDescent="0.25">
      <c r="A40" s="26" t="s">
        <v>35</v>
      </c>
      <c r="B40" s="28">
        <f t="shared" si="3"/>
        <v>2051673</v>
      </c>
      <c r="C40" s="27">
        <f t="shared" si="4"/>
        <v>2051673</v>
      </c>
      <c r="D40" s="83">
        <v>804464</v>
      </c>
      <c r="E40" s="84">
        <v>331956</v>
      </c>
      <c r="F40" s="84">
        <v>757452</v>
      </c>
      <c r="G40" s="85">
        <v>157801</v>
      </c>
      <c r="H40" s="80">
        <v>0</v>
      </c>
      <c r="I40" s="28">
        <v>1830359</v>
      </c>
      <c r="J40" s="70">
        <f t="shared" si="0"/>
        <v>12.091289195179744</v>
      </c>
      <c r="K40" s="81">
        <f t="shared" si="1"/>
        <v>1.4143036029963558</v>
      </c>
      <c r="L40" s="82"/>
      <c r="M40" s="26" t="s">
        <v>35</v>
      </c>
      <c r="N40" s="27">
        <f t="shared" si="5"/>
        <v>1282180</v>
      </c>
      <c r="O40" s="110">
        <f t="shared" si="6"/>
        <v>1282180</v>
      </c>
      <c r="P40" s="111">
        <v>539392</v>
      </c>
      <c r="Q40" s="111">
        <v>199687</v>
      </c>
      <c r="R40" s="111">
        <v>441540</v>
      </c>
      <c r="S40" s="111">
        <v>101561</v>
      </c>
      <c r="T40" s="110">
        <v>0</v>
      </c>
      <c r="U40" s="109">
        <v>1070822</v>
      </c>
      <c r="V40" s="99">
        <f t="shared" si="7"/>
        <v>19.737920961653757</v>
      </c>
      <c r="W40" s="100">
        <f t="shared" si="2"/>
        <v>1.2990769641652002</v>
      </c>
    </row>
    <row r="41" spans="1:23" x14ac:dyDescent="0.25">
      <c r="A41" s="26" t="s">
        <v>36</v>
      </c>
      <c r="B41" s="28">
        <f t="shared" si="3"/>
        <v>1631404</v>
      </c>
      <c r="C41" s="27">
        <f t="shared" si="4"/>
        <v>1631404</v>
      </c>
      <c r="D41" s="83">
        <v>672251</v>
      </c>
      <c r="E41" s="84">
        <v>94413</v>
      </c>
      <c r="F41" s="84">
        <v>810975</v>
      </c>
      <c r="G41" s="85">
        <v>53765</v>
      </c>
      <c r="H41" s="80">
        <v>0</v>
      </c>
      <c r="I41" s="28">
        <v>1403197</v>
      </c>
      <c r="J41" s="70">
        <f t="shared" si="0"/>
        <v>16.263361452454646</v>
      </c>
      <c r="K41" s="81">
        <f t="shared" si="1"/>
        <v>1.1245946869421524</v>
      </c>
      <c r="L41" s="82"/>
      <c r="M41" s="26" t="s">
        <v>36</v>
      </c>
      <c r="N41" s="27">
        <f t="shared" si="5"/>
        <v>961031</v>
      </c>
      <c r="O41" s="110">
        <f t="shared" si="6"/>
        <v>961031</v>
      </c>
      <c r="P41" s="111">
        <v>436250</v>
      </c>
      <c r="Q41" s="111">
        <v>62603</v>
      </c>
      <c r="R41" s="111">
        <v>430333</v>
      </c>
      <c r="S41" s="111">
        <v>31845</v>
      </c>
      <c r="T41" s="110">
        <v>0</v>
      </c>
      <c r="U41" s="109">
        <v>727156</v>
      </c>
      <c r="V41" s="99">
        <f t="shared" si="7"/>
        <v>32.162974657432521</v>
      </c>
      <c r="W41" s="100">
        <f t="shared" si="2"/>
        <v>0.97369576342529651</v>
      </c>
    </row>
    <row r="42" spans="1:23" x14ac:dyDescent="0.25">
      <c r="A42" s="26" t="s">
        <v>37</v>
      </c>
      <c r="B42" s="28">
        <f t="shared" si="3"/>
        <v>1728294</v>
      </c>
      <c r="C42" s="27">
        <f t="shared" si="4"/>
        <v>1728294</v>
      </c>
      <c r="D42" s="83">
        <v>765024</v>
      </c>
      <c r="E42" s="84">
        <v>377846</v>
      </c>
      <c r="F42" s="84">
        <v>462322</v>
      </c>
      <c r="G42" s="85">
        <v>123102</v>
      </c>
      <c r="H42" s="80">
        <v>0</v>
      </c>
      <c r="I42" s="28">
        <v>1497217</v>
      </c>
      <c r="J42" s="70">
        <f t="shared" si="0"/>
        <v>15.433768117781192</v>
      </c>
      <c r="K42" s="81">
        <f t="shared" si="1"/>
        <v>1.1913849971398871</v>
      </c>
      <c r="L42" s="82"/>
      <c r="M42" s="26" t="s">
        <v>37</v>
      </c>
      <c r="N42" s="27">
        <f t="shared" si="5"/>
        <v>1022080</v>
      </c>
      <c r="O42" s="110">
        <f t="shared" si="6"/>
        <v>1022080</v>
      </c>
      <c r="P42" s="111">
        <v>456809</v>
      </c>
      <c r="Q42" s="111">
        <v>237101</v>
      </c>
      <c r="R42" s="111">
        <v>253917</v>
      </c>
      <c r="S42" s="111">
        <v>74253</v>
      </c>
      <c r="T42" s="110">
        <v>0</v>
      </c>
      <c r="U42" s="109">
        <v>861976</v>
      </c>
      <c r="V42" s="99">
        <f t="shared" si="7"/>
        <v>18.574067027388232</v>
      </c>
      <c r="W42" s="100">
        <f t="shared" si="2"/>
        <v>1.0355492860081799</v>
      </c>
    </row>
    <row r="43" spans="1:23" x14ac:dyDescent="0.25">
      <c r="A43" s="26" t="s">
        <v>38</v>
      </c>
      <c r="B43" s="28">
        <f t="shared" si="3"/>
        <v>2</v>
      </c>
      <c r="C43" s="27">
        <f t="shared" si="4"/>
        <v>0</v>
      </c>
      <c r="D43" s="86">
        <v>0</v>
      </c>
      <c r="E43" s="87">
        <v>0</v>
      </c>
      <c r="F43" s="87">
        <v>0</v>
      </c>
      <c r="G43" s="88">
        <v>0</v>
      </c>
      <c r="H43" s="80">
        <v>2</v>
      </c>
      <c r="I43" s="28">
        <v>45298</v>
      </c>
      <c r="J43" s="70">
        <f t="shared" si="0"/>
        <v>-99.995584794030648</v>
      </c>
      <c r="K43" s="81">
        <f t="shared" si="1"/>
        <v>1.3786832531269414E-6</v>
      </c>
      <c r="L43" s="82"/>
      <c r="M43" s="26" t="s">
        <v>38</v>
      </c>
      <c r="N43" s="27">
        <f t="shared" si="5"/>
        <v>860552</v>
      </c>
      <c r="O43" s="110">
        <f t="shared" si="6"/>
        <v>860552</v>
      </c>
      <c r="P43" s="111">
        <v>0</v>
      </c>
      <c r="Q43" s="111">
        <v>0</v>
      </c>
      <c r="R43" s="111">
        <v>860552</v>
      </c>
      <c r="S43" s="111">
        <v>0</v>
      </c>
      <c r="T43" s="110">
        <v>0</v>
      </c>
      <c r="U43" s="109">
        <v>1027119</v>
      </c>
      <c r="V43" s="99">
        <f t="shared" si="7"/>
        <v>-16.216913522191685</v>
      </c>
      <c r="W43" s="100">
        <f t="shared" si="2"/>
        <v>0.87189262012064717</v>
      </c>
    </row>
    <row r="44" spans="1:23" s="93" customFormat="1" ht="15.75" x14ac:dyDescent="0.25">
      <c r="A44" s="76" t="s">
        <v>39</v>
      </c>
      <c r="B44" s="75">
        <f t="shared" si="3"/>
        <v>145065953</v>
      </c>
      <c r="C44" s="71">
        <f>SUM(C6:C43)</f>
        <v>144640677</v>
      </c>
      <c r="D44" s="71">
        <f>SUM(D6:D43)</f>
        <v>52281686</v>
      </c>
      <c r="E44" s="71">
        <f>SUM(E6:E43)</f>
        <v>38169780</v>
      </c>
      <c r="F44" s="71">
        <f>SUM(F6:F43)</f>
        <v>37233819</v>
      </c>
      <c r="G44" s="71">
        <f>SUM(G6:G43)</f>
        <v>16955392</v>
      </c>
      <c r="H44" s="94">
        <v>425276</v>
      </c>
      <c r="I44" s="72">
        <v>139907213</v>
      </c>
      <c r="J44" s="73">
        <f t="shared" si="0"/>
        <v>3.687258068674415</v>
      </c>
      <c r="K44" s="74">
        <f t="shared" si="1"/>
        <v>100</v>
      </c>
      <c r="L44" s="92"/>
      <c r="M44" s="76" t="s">
        <v>39</v>
      </c>
      <c r="N44" s="102">
        <f t="shared" si="5"/>
        <v>98699310</v>
      </c>
      <c r="O44" s="112">
        <f t="shared" si="6"/>
        <v>98391456</v>
      </c>
      <c r="P44" s="113">
        <v>36069597</v>
      </c>
      <c r="Q44" s="114">
        <v>26997817</v>
      </c>
      <c r="R44" s="115">
        <v>23985203</v>
      </c>
      <c r="S44" s="116">
        <v>11338839</v>
      </c>
      <c r="T44" s="112">
        <v>307854</v>
      </c>
      <c r="U44" s="71">
        <v>93776711</v>
      </c>
      <c r="V44" s="103">
        <f t="shared" si="7"/>
        <v>5.2492766567596938</v>
      </c>
      <c r="W44" s="104">
        <f t="shared" si="2"/>
        <v>100</v>
      </c>
    </row>
    <row r="45" spans="1:23" s="11" customFormat="1" x14ac:dyDescent="0.25">
      <c r="A45" s="8"/>
      <c r="B45" s="18"/>
      <c r="C45" s="8"/>
      <c r="D45" s="8"/>
      <c r="E45" s="8"/>
      <c r="F45" s="8"/>
      <c r="G45" s="8"/>
      <c r="H45" s="8"/>
      <c r="I45" s="9"/>
      <c r="J45" s="10"/>
      <c r="K45" s="9"/>
      <c r="L45" s="10"/>
      <c r="M45" s="95"/>
      <c r="N45" s="95"/>
      <c r="O45" s="117"/>
      <c r="P45" s="117"/>
      <c r="Q45" s="117"/>
      <c r="R45" s="117"/>
      <c r="S45" s="117"/>
      <c r="T45" s="117"/>
      <c r="U45" s="96"/>
      <c r="V45" s="10"/>
      <c r="W45" s="96"/>
    </row>
    <row r="46" spans="1:23" x14ac:dyDescent="0.25">
      <c r="C46" s="22"/>
      <c r="E46" s="23"/>
      <c r="I46" s="5"/>
    </row>
    <row r="47" spans="1:23" x14ac:dyDescent="0.25">
      <c r="U47" s="25"/>
    </row>
  </sheetData>
  <mergeCells count="3">
    <mergeCell ref="A1:U1"/>
    <mergeCell ref="C3:G3"/>
    <mergeCell ref="N3:S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2" sqref="C12"/>
    </sheetView>
  </sheetViews>
  <sheetFormatPr defaultRowHeight="15" x14ac:dyDescent="0.25"/>
  <cols>
    <col min="2" max="2" width="19.140625" customWidth="1"/>
    <col min="3" max="3" width="28.5703125" customWidth="1"/>
    <col min="4" max="4" width="45.28515625" customWidth="1"/>
  </cols>
  <sheetData>
    <row r="1" spans="1:7" ht="18.75" x14ac:dyDescent="0.3">
      <c r="A1" s="123" t="s">
        <v>59</v>
      </c>
      <c r="B1" s="123"/>
      <c r="C1" s="123"/>
      <c r="D1" s="123"/>
    </row>
    <row r="2" spans="1:7" ht="56.25" x14ac:dyDescent="0.25">
      <c r="A2" s="61" t="s">
        <v>48</v>
      </c>
      <c r="B2" s="61" t="s">
        <v>49</v>
      </c>
      <c r="C2" s="62" t="s">
        <v>50</v>
      </c>
      <c r="D2" s="62" t="s">
        <v>51</v>
      </c>
    </row>
    <row r="3" spans="1:7" ht="18.75" x14ac:dyDescent="0.3">
      <c r="A3" s="32" t="s">
        <v>52</v>
      </c>
      <c r="B3" s="63" t="s">
        <v>40</v>
      </c>
      <c r="C3" s="68">
        <v>1538</v>
      </c>
      <c r="D3" s="68">
        <v>2775</v>
      </c>
    </row>
    <row r="4" spans="1:7" ht="18.75" x14ac:dyDescent="0.3">
      <c r="A4" s="32" t="s">
        <v>53</v>
      </c>
      <c r="B4" s="64" t="s">
        <v>41</v>
      </c>
      <c r="C4" s="68">
        <v>740</v>
      </c>
      <c r="D4" s="68">
        <v>1848</v>
      </c>
    </row>
    <row r="5" spans="1:7" ht="18.75" x14ac:dyDescent="0.3">
      <c r="A5" s="32" t="s">
        <v>54</v>
      </c>
      <c r="B5" s="65" t="s">
        <v>42</v>
      </c>
      <c r="C5" s="68">
        <v>1173</v>
      </c>
      <c r="D5" s="68">
        <v>2760</v>
      </c>
    </row>
    <row r="6" spans="1:7" ht="18.75" x14ac:dyDescent="0.3">
      <c r="A6" s="32" t="s">
        <v>55</v>
      </c>
      <c r="B6" s="66" t="s">
        <v>43</v>
      </c>
      <c r="C6" s="68">
        <v>5177</v>
      </c>
      <c r="D6" s="68">
        <v>1447</v>
      </c>
    </row>
    <row r="7" spans="1:7" ht="18.75" x14ac:dyDescent="0.3">
      <c r="A7" s="33"/>
      <c r="B7" s="67" t="s">
        <v>39</v>
      </c>
      <c r="C7" s="69">
        <f>SUM(C3:C6)</f>
        <v>8628</v>
      </c>
      <c r="D7" s="69">
        <f>SUM(D3:D6)</f>
        <v>8830</v>
      </c>
    </row>
    <row r="10" spans="1:7" ht="15.75" x14ac:dyDescent="0.25">
      <c r="C10" s="30"/>
      <c r="D10" s="30"/>
      <c r="E10" s="30"/>
      <c r="F10" s="30"/>
      <c r="G10" s="31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topLeftCell="A5" workbookViewId="0">
      <selection activeCell="B14" sqref="B14:D20"/>
    </sheetView>
  </sheetViews>
  <sheetFormatPr defaultRowHeight="15" x14ac:dyDescent="0.25"/>
  <cols>
    <col min="2" max="2" width="12.7109375" customWidth="1"/>
    <col min="3" max="3" width="31.140625" customWidth="1"/>
    <col min="4" max="4" width="53.7109375" customWidth="1"/>
  </cols>
  <sheetData>
    <row r="2" spans="2:4" ht="15.75" x14ac:dyDescent="0.25">
      <c r="B2" s="124" t="s">
        <v>68</v>
      </c>
      <c r="C2" s="124"/>
      <c r="D2" s="124"/>
    </row>
    <row r="3" spans="2:4" ht="16.5" thickBot="1" x14ac:dyDescent="0.3">
      <c r="B3" s="126" t="s">
        <v>60</v>
      </c>
      <c r="C3" s="126"/>
      <c r="D3" s="126"/>
    </row>
    <row r="4" spans="2:4" ht="21" x14ac:dyDescent="0.35">
      <c r="B4" s="35"/>
      <c r="C4" s="39" t="s">
        <v>61</v>
      </c>
      <c r="D4" s="40" t="s">
        <v>62</v>
      </c>
    </row>
    <row r="5" spans="2:4" ht="18.75" x14ac:dyDescent="0.3">
      <c r="B5" s="41" t="s">
        <v>40</v>
      </c>
      <c r="C5" s="45">
        <v>2945743960</v>
      </c>
      <c r="D5" s="46">
        <v>3090010066</v>
      </c>
    </row>
    <row r="6" spans="2:4" ht="18.75" x14ac:dyDescent="0.3">
      <c r="B6" s="43" t="s">
        <v>41</v>
      </c>
      <c r="C6" s="45">
        <v>14014234</v>
      </c>
      <c r="D6" s="46">
        <v>23549210</v>
      </c>
    </row>
    <row r="7" spans="2:4" ht="18.75" x14ac:dyDescent="0.3">
      <c r="B7" s="44" t="s">
        <v>42</v>
      </c>
      <c r="C7" s="45">
        <v>721323313</v>
      </c>
      <c r="D7" s="46">
        <v>809824468</v>
      </c>
    </row>
    <row r="8" spans="2:4" ht="18.75" x14ac:dyDescent="0.3">
      <c r="B8" s="42" t="s">
        <v>43</v>
      </c>
      <c r="C8" s="45">
        <v>689848385</v>
      </c>
      <c r="D8" s="46">
        <v>652143103</v>
      </c>
    </row>
    <row r="9" spans="2:4" ht="18.75" x14ac:dyDescent="0.3">
      <c r="B9" s="36" t="s">
        <v>63</v>
      </c>
      <c r="C9" s="45">
        <v>2399628</v>
      </c>
      <c r="D9" s="46">
        <v>52346</v>
      </c>
    </row>
    <row r="10" spans="2:4" ht="19.5" thickBot="1" x14ac:dyDescent="0.35">
      <c r="B10" s="37" t="s">
        <v>64</v>
      </c>
      <c r="C10" s="47">
        <v>1103960</v>
      </c>
      <c r="D10" s="48">
        <v>204702</v>
      </c>
    </row>
    <row r="11" spans="2:4" ht="19.5" thickBot="1" x14ac:dyDescent="0.35">
      <c r="B11" s="38" t="s">
        <v>39</v>
      </c>
      <c r="C11" s="49">
        <v>4374433480</v>
      </c>
      <c r="D11" s="50">
        <v>4575783895</v>
      </c>
    </row>
    <row r="12" spans="2:4" x14ac:dyDescent="0.25">
      <c r="B12" s="34"/>
      <c r="C12" s="34"/>
      <c r="D12" s="34"/>
    </row>
    <row r="13" spans="2:4" x14ac:dyDescent="0.25">
      <c r="B13" s="34"/>
      <c r="C13" s="34"/>
      <c r="D13" s="34"/>
    </row>
    <row r="14" spans="2:4" ht="19.5" thickBot="1" x14ac:dyDescent="0.35">
      <c r="B14" s="125" t="s">
        <v>65</v>
      </c>
      <c r="C14" s="125"/>
      <c r="D14" s="125"/>
    </row>
    <row r="15" spans="2:4" ht="19.5" thickBot="1" x14ac:dyDescent="0.35">
      <c r="B15" s="38"/>
      <c r="C15" s="52" t="s">
        <v>66</v>
      </c>
      <c r="D15" s="51" t="s">
        <v>67</v>
      </c>
    </row>
    <row r="16" spans="2:4" ht="18.75" x14ac:dyDescent="0.3">
      <c r="B16" s="54" t="s">
        <v>40</v>
      </c>
      <c r="C16" s="55">
        <v>13958597</v>
      </c>
      <c r="D16" s="56">
        <v>10770678</v>
      </c>
    </row>
    <row r="17" spans="2:4" ht="18.75" x14ac:dyDescent="0.3">
      <c r="B17" s="43" t="s">
        <v>41</v>
      </c>
      <c r="C17" s="57">
        <v>1202893</v>
      </c>
      <c r="D17" s="58">
        <v>2489093</v>
      </c>
    </row>
    <row r="18" spans="2:4" ht="18.75" x14ac:dyDescent="0.3">
      <c r="B18" s="44" t="s">
        <v>42</v>
      </c>
      <c r="C18" s="57">
        <v>4340050</v>
      </c>
      <c r="D18" s="58">
        <v>24827630</v>
      </c>
    </row>
    <row r="19" spans="2:4" ht="18.75" x14ac:dyDescent="0.3">
      <c r="B19" s="42" t="s">
        <v>43</v>
      </c>
      <c r="C19" s="57">
        <v>8201782.5499999998</v>
      </c>
      <c r="D19" s="58">
        <v>1887616.06</v>
      </c>
    </row>
    <row r="20" spans="2:4" ht="19.5" thickBot="1" x14ac:dyDescent="0.35">
      <c r="B20" s="53" t="s">
        <v>39</v>
      </c>
      <c r="C20" s="59">
        <v>27703322.550000001</v>
      </c>
      <c r="D20" s="60">
        <v>39975017.060000002</v>
      </c>
    </row>
  </sheetData>
  <mergeCells count="3">
    <mergeCell ref="B2:D2"/>
    <mergeCell ref="B3:D3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SUBSCRIPTIO STATE AND TECHNOLOG</vt:lpstr>
      <vt:lpstr>Porting Activities</vt:lpstr>
      <vt:lpstr>Data sent and received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</dc:creator>
  <cp:lastModifiedBy>Yemi Kale</cp:lastModifiedBy>
  <dcterms:created xsi:type="dcterms:W3CDTF">2017-07-27T12:53:34Z</dcterms:created>
  <dcterms:modified xsi:type="dcterms:W3CDTF">2018-02-18T08:25:53Z</dcterms:modified>
</cp:coreProperties>
</file>